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98FC2AD4-1901-4CC2-8A4E-95C2D5EA343E}" xr6:coauthVersionLast="47" xr6:coauthVersionMax="47" xr10:uidLastSave="{00000000-0000-0000-0000-000000000000}"/>
  <bookViews>
    <workbookView xWindow="-120" yWindow="-120" windowWidth="24240" windowHeight="1314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46" i="8"/>
  <c r="D37" i="8"/>
  <c r="D27" i="8"/>
  <c r="D18" i="8"/>
  <c r="D8" i="8"/>
  <c r="D6" i="8" s="1"/>
  <c r="E44" i="7"/>
  <c r="D44" i="7"/>
  <c r="E39" i="7"/>
  <c r="E38" i="7" s="1"/>
  <c r="D39" i="7"/>
  <c r="D38" i="7"/>
  <c r="E30" i="7"/>
  <c r="D30" i="7"/>
  <c r="E23" i="7"/>
  <c r="D23" i="7"/>
  <c r="D22" i="7" s="1"/>
  <c r="E22" i="7"/>
  <c r="E14" i="7"/>
  <c r="D14" i="7"/>
  <c r="E7" i="7"/>
  <c r="E6" i="7" s="1"/>
  <c r="E5" i="7" s="1"/>
  <c r="D7" i="7"/>
  <c r="D6" i="7"/>
  <c r="D5" i="7" s="1"/>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7" i="6"/>
  <c r="F116" i="6"/>
  <c r="E115" i="6"/>
  <c r="D115" i="6"/>
  <c r="F115" i="6" s="1"/>
  <c r="F113" i="6"/>
  <c r="F112" i="6"/>
  <c r="F111" i="6"/>
  <c r="F110" i="6"/>
  <c r="F109" i="6"/>
  <c r="F108" i="6"/>
  <c r="E107" i="6"/>
  <c r="D1502" i="1" s="1"/>
  <c r="H1502" i="1" s="1"/>
  <c r="D107" i="6"/>
  <c r="F107" i="6" s="1"/>
  <c r="F106" i="6"/>
  <c r="F105" i="6"/>
  <c r="F104" i="6"/>
  <c r="F103" i="6"/>
  <c r="F102" i="6"/>
  <c r="F101" i="6"/>
  <c r="F100" i="6"/>
  <c r="E99" i="6"/>
  <c r="D99" i="6"/>
  <c r="F99" i="6" s="1"/>
  <c r="F98" i="6"/>
  <c r="F97" i="6"/>
  <c r="F96" i="6"/>
  <c r="F95" i="6"/>
  <c r="F94" i="6"/>
  <c r="E94" i="6"/>
  <c r="D94" i="6"/>
  <c r="F93" i="6"/>
  <c r="F92" i="6"/>
  <c r="F91" i="6"/>
  <c r="E90" i="6"/>
  <c r="D90" i="6"/>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F36" i="6"/>
  <c r="E36" i="6"/>
  <c r="D36" i="6"/>
  <c r="D35" i="6" s="1"/>
  <c r="F35" i="6" s="1"/>
  <c r="E35" i="6"/>
  <c r="F34" i="6"/>
  <c r="F33" i="6"/>
  <c r="F32" i="6"/>
  <c r="F31" i="6"/>
  <c r="F30" i="6"/>
  <c r="F29" i="6"/>
  <c r="F28" i="6"/>
  <c r="E28" i="6"/>
  <c r="D28" i="6"/>
  <c r="F27" i="6"/>
  <c r="F26" i="6"/>
  <c r="F25" i="6"/>
  <c r="F24" i="6"/>
  <c r="F23" i="6"/>
  <c r="F22" i="6"/>
  <c r="E22" i="6"/>
  <c r="D22" i="6"/>
  <c r="F21" i="6"/>
  <c r="F20" i="6"/>
  <c r="F19" i="6"/>
  <c r="F18" i="6"/>
  <c r="F17" i="6"/>
  <c r="F16" i="6"/>
  <c r="F15" i="6"/>
  <c r="F14" i="6"/>
  <c r="E13" i="6"/>
  <c r="E5" i="6" s="1"/>
  <c r="D13" i="6"/>
  <c r="F13" i="6" s="1"/>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F290" i="5"/>
  <c r="E290" i="5"/>
  <c r="D290" i="5"/>
  <c r="F289" i="5"/>
  <c r="F288" i="5"/>
  <c r="F287" i="5"/>
  <c r="F286" i="5"/>
  <c r="F285" i="5"/>
  <c r="F284" i="5"/>
  <c r="F283" i="5"/>
  <c r="F282" i="5"/>
  <c r="F281" i="5"/>
  <c r="F280" i="5"/>
  <c r="F279" i="5"/>
  <c r="F278" i="5"/>
  <c r="F277" i="5"/>
  <c r="E276" i="5"/>
  <c r="E273" i="5" s="1"/>
  <c r="D276" i="5"/>
  <c r="F276" i="5" s="1"/>
  <c r="F275" i="5"/>
  <c r="F274" i="5"/>
  <c r="D273" i="5"/>
  <c r="F272" i="5"/>
  <c r="F271" i="5"/>
  <c r="F270" i="5"/>
  <c r="F269" i="5"/>
  <c r="F268" i="5"/>
  <c r="F267" i="5"/>
  <c r="F266" i="5"/>
  <c r="F265" i="5"/>
  <c r="F264" i="5"/>
  <c r="E263" i="5"/>
  <c r="D263" i="5"/>
  <c r="F263" i="5" s="1"/>
  <c r="F262" i="5"/>
  <c r="F261" i="5"/>
  <c r="F260" i="5"/>
  <c r="F259" i="5"/>
  <c r="E259" i="5"/>
  <c r="D259" i="5"/>
  <c r="F258" i="5"/>
  <c r="F257" i="5"/>
  <c r="F256" i="5"/>
  <c r="E255" i="5"/>
  <c r="D255" i="5"/>
  <c r="E254" i="5"/>
  <c r="F253" i="5"/>
  <c r="F252" i="5"/>
  <c r="E251" i="5"/>
  <c r="D251" i="5"/>
  <c r="F249" i="5"/>
  <c r="F248" i="5"/>
  <c r="E247" i="5"/>
  <c r="D247" i="5"/>
  <c r="F247" i="5" s="1"/>
  <c r="F246" i="5"/>
  <c r="F245" i="5"/>
  <c r="F244" i="5"/>
  <c r="F243" i="5"/>
  <c r="F242" i="5"/>
  <c r="F241" i="5"/>
  <c r="F240" i="5"/>
  <c r="F239" i="5"/>
  <c r="F238" i="5"/>
  <c r="F237" i="5"/>
  <c r="E236" i="5"/>
  <c r="E218" i="5" s="1"/>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10" i="5" s="1"/>
  <c r="F209" i="5"/>
  <c r="F208" i="5"/>
  <c r="F207" i="5"/>
  <c r="F206" i="5"/>
  <c r="F205" i="5"/>
  <c r="F204" i="5"/>
  <c r="F203" i="5"/>
  <c r="E203" i="5"/>
  <c r="D203" i="5"/>
  <c r="D202" i="5" s="1"/>
  <c r="F202" i="5" s="1"/>
  <c r="E202" i="5"/>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E180" i="5"/>
  <c r="E177" i="5" s="1"/>
  <c r="D180" i="5"/>
  <c r="F180" i="5" s="1"/>
  <c r="F179" i="5"/>
  <c r="F178" i="5"/>
  <c r="F177"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D147" i="5" s="1"/>
  <c r="F149" i="5"/>
  <c r="F148" i="5"/>
  <c r="E147" i="5"/>
  <c r="F146" i="5"/>
  <c r="F145" i="5"/>
  <c r="F144" i="5"/>
  <c r="E143" i="5"/>
  <c r="E135" i="5" s="1"/>
  <c r="D143" i="5"/>
  <c r="F143" i="5" s="1"/>
  <c r="F142" i="5"/>
  <c r="F141" i="5"/>
  <c r="F140" i="5"/>
  <c r="F139" i="5"/>
  <c r="F138" i="5"/>
  <c r="F137" i="5"/>
  <c r="F136" i="5"/>
  <c r="E136" i="5"/>
  <c r="D136" i="5"/>
  <c r="D135" i="5" s="1"/>
  <c r="F135" i="5" s="1"/>
  <c r="F134" i="5"/>
  <c r="F133" i="5"/>
  <c r="F132" i="5"/>
  <c r="F131" i="5"/>
  <c r="F130" i="5"/>
  <c r="F129" i="5"/>
  <c r="F128" i="5"/>
  <c r="E127" i="5"/>
  <c r="D127" i="5"/>
  <c r="F127" i="5" s="1"/>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9" i="5" s="1"/>
  <c r="D88" i="5"/>
  <c r="F88" i="5" s="1"/>
  <c r="F87" i="5"/>
  <c r="F86" i="5"/>
  <c r="F85" i="5"/>
  <c r="F84" i="5"/>
  <c r="F83" i="5"/>
  <c r="E82" i="5"/>
  <c r="D82" i="5"/>
  <c r="F82" i="5" s="1"/>
  <c r="F81" i="5"/>
  <c r="F80" i="5"/>
  <c r="F79" i="5"/>
  <c r="F78" i="5"/>
  <c r="F77" i="5"/>
  <c r="E76" i="5"/>
  <c r="D76" i="5"/>
  <c r="F75" i="5"/>
  <c r="F74" i="5"/>
  <c r="F73" i="5"/>
  <c r="F72" i="5"/>
  <c r="F71" i="5"/>
  <c r="E71" i="5"/>
  <c r="E70" i="5" s="1"/>
  <c r="D71"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D633" i="4"/>
  <c r="F632" i="4"/>
  <c r="F631" i="4"/>
  <c r="E630" i="4"/>
  <c r="E629" i="4" s="1"/>
  <c r="D630" i="4"/>
  <c r="F630"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D607" i="4"/>
  <c r="F606" i="4"/>
  <c r="F605" i="4"/>
  <c r="F604" i="4"/>
  <c r="E603" i="4"/>
  <c r="D603" i="4"/>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F585" i="4"/>
  <c r="E585" i="4"/>
  <c r="D585" i="4"/>
  <c r="D584" i="4" s="1"/>
  <c r="E584" i="4"/>
  <c r="F583" i="4"/>
  <c r="F582" i="4"/>
  <c r="F581" i="4"/>
  <c r="E581" i="4"/>
  <c r="D581" i="4"/>
  <c r="F580" i="4"/>
  <c r="F579" i="4"/>
  <c r="F578" i="4"/>
  <c r="E578" i="4"/>
  <c r="D578" i="4"/>
  <c r="F577" i="4"/>
  <c r="F576" i="4"/>
  <c r="E575" i="4"/>
  <c r="D575" i="4"/>
  <c r="F575" i="4" s="1"/>
  <c r="F574" i="4"/>
  <c r="F573" i="4"/>
  <c r="E572" i="4"/>
  <c r="E571" i="4" s="1"/>
  <c r="D572" i="4"/>
  <c r="F572" i="4" s="1"/>
  <c r="D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D536" i="4" s="1"/>
  <c r="F536" i="4" s="1"/>
  <c r="E536" i="4"/>
  <c r="F534" i="4"/>
  <c r="F533" i="4"/>
  <c r="E532" i="4"/>
  <c r="E522" i="4" s="1"/>
  <c r="D532" i="4"/>
  <c r="F532" i="4" s="1"/>
  <c r="F531" i="4"/>
  <c r="F530" i="4"/>
  <c r="F529" i="4"/>
  <c r="E529" i="4"/>
  <c r="D529" i="4"/>
  <c r="F528" i="4"/>
  <c r="F527" i="4"/>
  <c r="F526" i="4"/>
  <c r="E526" i="4"/>
  <c r="D526" i="4"/>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496" i="1" s="1"/>
  <c r="G496" i="1" s="1"/>
  <c r="D502" i="4"/>
  <c r="F502" i="4" s="1"/>
  <c r="F501" i="4"/>
  <c r="F500" i="4"/>
  <c r="F499" i="4"/>
  <c r="F498" i="4"/>
  <c r="E497" i="4"/>
  <c r="D497" i="4"/>
  <c r="F496" i="4"/>
  <c r="F495" i="4"/>
  <c r="F494" i="4"/>
  <c r="F493" i="4"/>
  <c r="F492" i="4"/>
  <c r="E492" i="4"/>
  <c r="D492" i="4"/>
  <c r="F490" i="4"/>
  <c r="F489" i="4"/>
  <c r="F488" i="4"/>
  <c r="E488" i="4"/>
  <c r="D488" i="4"/>
  <c r="F487" i="4"/>
  <c r="F486" i="4"/>
  <c r="E485" i="4"/>
  <c r="D485" i="4"/>
  <c r="F484" i="4"/>
  <c r="F483" i="4"/>
  <c r="F482" i="4"/>
  <c r="F481" i="4"/>
  <c r="F480" i="4"/>
  <c r="E480" i="4"/>
  <c r="E479" i="4" s="1"/>
  <c r="D480" i="4"/>
  <c r="F478" i="4"/>
  <c r="F477" i="4"/>
  <c r="F476" i="4"/>
  <c r="E476" i="4"/>
  <c r="D476" i="4"/>
  <c r="F475" i="4"/>
  <c r="F474" i="4"/>
  <c r="E473" i="4"/>
  <c r="D473" i="4"/>
  <c r="F472" i="4"/>
  <c r="F471" i="4"/>
  <c r="E470" i="4"/>
  <c r="D470" i="4"/>
  <c r="F470" i="4" s="1"/>
  <c r="F469" i="4"/>
  <c r="F468" i="4"/>
  <c r="F467" i="4"/>
  <c r="E467" i="4"/>
  <c r="D467" i="4"/>
  <c r="F465" i="4"/>
  <c r="F464" i="4"/>
  <c r="F463" i="4"/>
  <c r="F462" i="4"/>
  <c r="F461" i="4"/>
  <c r="F460" i="4"/>
  <c r="F459" i="4"/>
  <c r="F458" i="4"/>
  <c r="E457" i="4"/>
  <c r="D457" i="4"/>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6" i="4"/>
  <c r="F435" i="4"/>
  <c r="F434" i="4"/>
  <c r="F433" i="4"/>
  <c r="F432" i="4"/>
  <c r="E432" i="4"/>
  <c r="E431" i="4" s="1"/>
  <c r="D432" i="4"/>
  <c r="E428" i="4"/>
  <c r="D428" i="4"/>
  <c r="F428" i="4" s="1"/>
  <c r="E427" i="4"/>
  <c r="E648" i="4" s="1"/>
  <c r="D642" i="1" s="1"/>
  <c r="D427" i="4"/>
  <c r="D648" i="4" s="1"/>
  <c r="F426" i="4"/>
  <c r="E426" i="4"/>
  <c r="D426" i="4"/>
  <c r="D647" i="4" s="1"/>
  <c r="F647" i="4" s="1"/>
  <c r="F421" i="4"/>
  <c r="F420" i="4"/>
  <c r="F419" i="4"/>
  <c r="F416" i="4"/>
  <c r="F415" i="4"/>
  <c r="F414" i="4"/>
  <c r="F413" i="4"/>
  <c r="F412" i="4"/>
  <c r="E412" i="4"/>
  <c r="D412" i="4"/>
  <c r="F411" i="4"/>
  <c r="F410" i="4"/>
  <c r="E410" i="4"/>
  <c r="D410" i="4"/>
  <c r="F409" i="4"/>
  <c r="F408" i="4"/>
  <c r="F407" i="4"/>
  <c r="E407" i="4"/>
  <c r="E406" i="4" s="1"/>
  <c r="D401" i="1" s="1"/>
  <c r="D407" i="4"/>
  <c r="F406" i="4"/>
  <c r="D406" i="4"/>
  <c r="F405" i="4"/>
  <c r="F404" i="4"/>
  <c r="F403" i="4"/>
  <c r="F402" i="4"/>
  <c r="E401" i="4"/>
  <c r="D396" i="1" s="1"/>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F379" i="4"/>
  <c r="E379" i="4"/>
  <c r="D379" i="4"/>
  <c r="F378" i="4"/>
  <c r="F377" i="4"/>
  <c r="F376" i="4"/>
  <c r="F375" i="4"/>
  <c r="F374" i="4"/>
  <c r="E374" i="4"/>
  <c r="D374" i="4"/>
  <c r="D373" i="4" s="1"/>
  <c r="F372" i="4"/>
  <c r="F371" i="4"/>
  <c r="F370" i="4"/>
  <c r="F369" i="4"/>
  <c r="F368" i="4"/>
  <c r="F367" i="4"/>
  <c r="F366" i="4"/>
  <c r="E366" i="4"/>
  <c r="D366" i="4"/>
  <c r="F365" i="4"/>
  <c r="F364" i="4"/>
  <c r="F363" i="4"/>
  <c r="E362" i="4"/>
  <c r="D362" i="4"/>
  <c r="E361" i="4"/>
  <c r="F359" i="4"/>
  <c r="F358" i="4"/>
  <c r="E358" i="4"/>
  <c r="D358" i="4"/>
  <c r="F357" i="4"/>
  <c r="F356" i="4"/>
  <c r="F355" i="4"/>
  <c r="E355" i="4"/>
  <c r="E354" i="4" s="1"/>
  <c r="D355" i="4"/>
  <c r="F354" i="4"/>
  <c r="D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17" i="1" s="1"/>
  <c r="D322" i="4"/>
  <c r="F320" i="4"/>
  <c r="F319" i="4"/>
  <c r="F318" i="4"/>
  <c r="F317" i="4"/>
  <c r="F316" i="4"/>
  <c r="F315" i="4"/>
  <c r="E314" i="4"/>
  <c r="D314" i="4"/>
  <c r="F313" i="4"/>
  <c r="F312" i="4"/>
  <c r="F311" i="4"/>
  <c r="F310" i="4"/>
  <c r="E310" i="4"/>
  <c r="D310" i="4"/>
  <c r="E309" i="4"/>
  <c r="F306" i="4"/>
  <c r="F305" i="4"/>
  <c r="F304" i="4"/>
  <c r="F303" i="4"/>
  <c r="F302" i="4"/>
  <c r="F298" i="4"/>
  <c r="E298" i="4"/>
  <c r="D298"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4" i="1" s="1"/>
  <c r="H274" i="1" s="1"/>
  <c r="D278" i="4"/>
  <c r="F277" i="4"/>
  <c r="F276" i="4"/>
  <c r="F275" i="4"/>
  <c r="E274" i="4"/>
  <c r="D274" i="4"/>
  <c r="F274" i="4" s="1"/>
  <c r="D273" i="4"/>
  <c r="F272" i="4"/>
  <c r="F271" i="4"/>
  <c r="F270" i="4"/>
  <c r="F269" i="4"/>
  <c r="E269" i="4"/>
  <c r="D269" i="4"/>
  <c r="F268" i="4"/>
  <c r="F267" i="4"/>
  <c r="F266" i="4"/>
  <c r="F265" i="4"/>
  <c r="F264" i="4"/>
  <c r="F263" i="4"/>
  <c r="E263" i="4"/>
  <c r="D263" i="4"/>
  <c r="D262" i="4" s="1"/>
  <c r="F262" i="4" s="1"/>
  <c r="E262" i="4"/>
  <c r="D258" i="1" s="1"/>
  <c r="F261" i="4"/>
  <c r="F260" i="4"/>
  <c r="F259" i="4"/>
  <c r="F258" i="4"/>
  <c r="F257" i="4"/>
  <c r="E257" i="4"/>
  <c r="D257" i="4"/>
  <c r="F256" i="4"/>
  <c r="F255" i="4"/>
  <c r="E254" i="4"/>
  <c r="D254" i="4"/>
  <c r="F254" i="4" s="1"/>
  <c r="F253" i="4"/>
  <c r="F252" i="4"/>
  <c r="F251" i="4"/>
  <c r="F250" i="4"/>
  <c r="E250" i="4"/>
  <c r="D246" i="1" s="1"/>
  <c r="D250" i="4"/>
  <c r="F249" i="4"/>
  <c r="F248" i="4"/>
  <c r="F247" i="4"/>
  <c r="E246" i="4"/>
  <c r="D242" i="1" s="1"/>
  <c r="D246" i="4"/>
  <c r="F246" i="4" s="1"/>
  <c r="F245" i="4"/>
  <c r="F244" i="4"/>
  <c r="F243" i="4"/>
  <c r="F242" i="4"/>
  <c r="E242" i="4"/>
  <c r="D242" i="4"/>
  <c r="F241" i="4"/>
  <c r="F240" i="4"/>
  <c r="F239" i="4"/>
  <c r="F238" i="4"/>
  <c r="F237" i="4"/>
  <c r="E237" i="4"/>
  <c r="D237" i="4"/>
  <c r="F236" i="4"/>
  <c r="F235" i="4"/>
  <c r="F234" i="4"/>
  <c r="E234" i="4"/>
  <c r="D234" i="4"/>
  <c r="F233" i="4"/>
  <c r="F232" i="4"/>
  <c r="E231" i="4"/>
  <c r="D231" i="4"/>
  <c r="F229" i="4"/>
  <c r="F228" i="4"/>
  <c r="F227" i="4"/>
  <c r="F226" i="4"/>
  <c r="F225" i="4"/>
  <c r="E225" i="4"/>
  <c r="D225" i="4"/>
  <c r="F224" i="4"/>
  <c r="F223" i="4"/>
  <c r="F222" i="4"/>
  <c r="E222" i="4"/>
  <c r="D222" i="4"/>
  <c r="F221" i="4"/>
  <c r="E221" i="4"/>
  <c r="D221" i="4"/>
  <c r="F220" i="4"/>
  <c r="F219" i="4"/>
  <c r="F218" i="4"/>
  <c r="F217" i="4"/>
  <c r="E216" i="4"/>
  <c r="D212" i="1" s="1"/>
  <c r="D216" i="4"/>
  <c r="F215" i="4"/>
  <c r="F214" i="4"/>
  <c r="F213" i="4"/>
  <c r="F212" i="4"/>
  <c r="F211" i="4"/>
  <c r="F210" i="4"/>
  <c r="F209" i="4"/>
  <c r="F208" i="4"/>
  <c r="E208" i="4"/>
  <c r="D208" i="4"/>
  <c r="F207" i="4"/>
  <c r="F206" i="4"/>
  <c r="F205" i="4"/>
  <c r="F204" i="4"/>
  <c r="E203" i="4"/>
  <c r="D203" i="4"/>
  <c r="F201" i="4"/>
  <c r="F200" i="4"/>
  <c r="F199" i="4"/>
  <c r="F198" i="4"/>
  <c r="F197" i="4"/>
  <c r="F196" i="4"/>
  <c r="F195" i="4"/>
  <c r="E194" i="4"/>
  <c r="F194" i="4" s="1"/>
  <c r="D194" i="4"/>
  <c r="F193" i="4"/>
  <c r="F192" i="4"/>
  <c r="F191" i="4"/>
  <c r="F190" i="4"/>
  <c r="E189" i="4"/>
  <c r="D185" i="1" s="1"/>
  <c r="D189" i="4"/>
  <c r="F189" i="4" s="1"/>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F151" i="4"/>
  <c r="F150" i="4"/>
  <c r="F149" i="4"/>
  <c r="F148" i="4"/>
  <c r="F147" i="4"/>
  <c r="F146" i="4"/>
  <c r="F145" i="4"/>
  <c r="F144" i="4"/>
  <c r="F143" i="4"/>
  <c r="F142" i="4"/>
  <c r="F141" i="4"/>
  <c r="E141" i="4"/>
  <c r="D141" i="4"/>
  <c r="F140" i="4"/>
  <c r="E140" i="4"/>
  <c r="D136" i="1" s="1"/>
  <c r="G136" i="1" s="1"/>
  <c r="D140" i="4"/>
  <c r="F139" i="4"/>
  <c r="F138" i="4"/>
  <c r="F137" i="4"/>
  <c r="F136" i="4"/>
  <c r="E135" i="4"/>
  <c r="E134" i="4" s="1"/>
  <c r="D135" i="4"/>
  <c r="D134" i="4"/>
  <c r="F133" i="4"/>
  <c r="F132" i="4"/>
  <c r="F131" i="4"/>
  <c r="F130" i="4"/>
  <c r="F129" i="4"/>
  <c r="E129" i="4"/>
  <c r="D129" i="4"/>
  <c r="F128" i="4"/>
  <c r="F127" i="4"/>
  <c r="E126" i="4"/>
  <c r="D126" i="4"/>
  <c r="E125" i="4"/>
  <c r="F124" i="4"/>
  <c r="F123" i="4"/>
  <c r="F122" i="4"/>
  <c r="F121" i="4"/>
  <c r="F120" i="4"/>
  <c r="E120" i="4"/>
  <c r="E106" i="4" s="1"/>
  <c r="D102" i="1" s="1"/>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7" i="4"/>
  <c r="F96" i="4"/>
  <c r="F95" i="4"/>
  <c r="F94" i="4"/>
  <c r="F93" i="4"/>
  <c r="F92" i="4"/>
  <c r="E91" i="4"/>
  <c r="D91" i="4"/>
  <c r="F90" i="4"/>
  <c r="F89" i="4"/>
  <c r="F88" i="4"/>
  <c r="F87" i="4"/>
  <c r="F86" i="4"/>
  <c r="F85" i="4"/>
  <c r="F84" i="4"/>
  <c r="E83" i="4"/>
  <c r="E82" i="4" s="1"/>
  <c r="D78" i="1" s="1"/>
  <c r="D83" i="4"/>
  <c r="F81" i="4"/>
  <c r="F80" i="4"/>
  <c r="F79" i="4"/>
  <c r="F78" i="4"/>
  <c r="E77" i="4"/>
  <c r="D73" i="1" s="1"/>
  <c r="D77" i="4"/>
  <c r="F76" i="4"/>
  <c r="F75" i="4"/>
  <c r="F74" i="4"/>
  <c r="E74" i="4"/>
  <c r="D70" i="1" s="1"/>
  <c r="D74" i="4"/>
  <c r="F73" i="4"/>
  <c r="F72" i="4"/>
  <c r="F71" i="4"/>
  <c r="E71" i="4"/>
  <c r="D71" i="4"/>
  <c r="F70" i="4"/>
  <c r="F69" i="4"/>
  <c r="E68" i="4"/>
  <c r="D68" i="4"/>
  <c r="F68" i="4" s="1"/>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D44" i="4"/>
  <c r="D43" i="4"/>
  <c r="F43" i="4" s="1"/>
  <c r="F42" i="4"/>
  <c r="F41" i="4"/>
  <c r="F40" i="4"/>
  <c r="F39" i="4"/>
  <c r="E39" i="4"/>
  <c r="D39" i="4"/>
  <c r="F38" i="4"/>
  <c r="F37" i="4"/>
  <c r="E36" i="4"/>
  <c r="D36" i="4"/>
  <c r="F35" i="4"/>
  <c r="F34" i="4"/>
  <c r="F33" i="4"/>
  <c r="F32" i="4"/>
  <c r="F31" i="4"/>
  <c r="F30" i="4"/>
  <c r="E29" i="4"/>
  <c r="D25" i="1" s="1"/>
  <c r="D29" i="4"/>
  <c r="F28" i="4"/>
  <c r="F27" i="4"/>
  <c r="F26" i="4"/>
  <c r="F25" i="4"/>
  <c r="F24" i="4"/>
  <c r="E23" i="4"/>
  <c r="D23" i="4"/>
  <c r="F22" i="4"/>
  <c r="F21" i="4"/>
  <c r="F20" i="4"/>
  <c r="F19" i="4"/>
  <c r="F18" i="4"/>
  <c r="E17" i="4"/>
  <c r="D17" i="4"/>
  <c r="F17" i="4" s="1"/>
  <c r="F16" i="4"/>
  <c r="F15" i="4"/>
  <c r="F14" i="4"/>
  <c r="F13" i="4"/>
  <c r="F12" i="4"/>
  <c r="F11" i="4"/>
  <c r="F10" i="4"/>
  <c r="F9" i="4"/>
  <c r="E8" i="4"/>
  <c r="D8" i="4"/>
  <c r="I41" i="3"/>
  <c r="G41" i="3"/>
  <c r="B41" i="3"/>
  <c r="G40" i="3"/>
  <c r="B40" i="3"/>
  <c r="G39" i="3"/>
  <c r="B39" i="3"/>
  <c r="H38" i="3"/>
  <c r="G38" i="3"/>
  <c r="B38" i="3"/>
  <c r="I36" i="3"/>
  <c r="H36" i="3"/>
  <c r="G36" i="3"/>
  <c r="B36" i="3"/>
  <c r="H35" i="3"/>
  <c r="G35" i="3"/>
  <c r="B35" i="3"/>
  <c r="I34" i="3"/>
  <c r="H34" i="3"/>
  <c r="G34" i="3"/>
  <c r="B34" i="3"/>
  <c r="I33" i="3"/>
  <c r="G33" i="3"/>
  <c r="B33" i="3"/>
  <c r="G31" i="3"/>
  <c r="B31" i="3"/>
  <c r="G30" i="3"/>
  <c r="B30" i="3"/>
  <c r="I29" i="3"/>
  <c r="H29" i="3"/>
  <c r="G29" i="3"/>
  <c r="B29" i="3"/>
  <c r="H28" i="3"/>
  <c r="G28" i="3"/>
  <c r="B28" i="3"/>
  <c r="I27" i="3"/>
  <c r="G27" i="3"/>
  <c r="B27" i="3"/>
  <c r="G25" i="3"/>
  <c r="B25" i="3"/>
  <c r="G24" i="3"/>
  <c r="B24" i="3"/>
  <c r="G23" i="3"/>
  <c r="B23" i="3"/>
  <c r="G22" i="3"/>
  <c r="B22" i="3"/>
  <c r="G20" i="3"/>
  <c r="B20" i="3"/>
  <c r="G19" i="3"/>
  <c r="B19" i="3"/>
  <c r="G18" i="3"/>
  <c r="B18" i="3"/>
  <c r="G17" i="3"/>
  <c r="B17" i="3"/>
  <c r="H10" i="3" a="1"/>
  <c r="H10" i="3"/>
  <c r="C1685" i="1"/>
  <c r="C1684" i="1"/>
  <c r="H1683" i="1"/>
  <c r="C1683" i="1"/>
  <c r="G1683" i="1" s="1"/>
  <c r="H1682" i="1"/>
  <c r="G1682" i="1"/>
  <c r="C1682" i="1"/>
  <c r="C1681" i="1"/>
  <c r="C1680" i="1"/>
  <c r="H1679" i="1"/>
  <c r="C1679" i="1"/>
  <c r="G1679" i="1" s="1"/>
  <c r="H1678" i="1"/>
  <c r="G1678" i="1"/>
  <c r="C1678" i="1"/>
  <c r="C1677" i="1"/>
  <c r="C1676" i="1"/>
  <c r="H1675" i="1"/>
  <c r="C1675" i="1"/>
  <c r="G1675" i="1" s="1"/>
  <c r="H1674" i="1"/>
  <c r="G1674" i="1"/>
  <c r="C1674" i="1"/>
  <c r="C1673" i="1"/>
  <c r="C1672" i="1"/>
  <c r="H1671" i="1"/>
  <c r="C1671" i="1"/>
  <c r="G1671" i="1" s="1"/>
  <c r="H1670" i="1"/>
  <c r="G1670" i="1"/>
  <c r="C1670" i="1"/>
  <c r="C1669" i="1"/>
  <c r="C1668" i="1"/>
  <c r="H1667" i="1"/>
  <c r="C1667" i="1"/>
  <c r="G1667" i="1" s="1"/>
  <c r="H1666" i="1"/>
  <c r="G1666" i="1"/>
  <c r="C1666" i="1"/>
  <c r="C1665" i="1"/>
  <c r="C1664" i="1"/>
  <c r="H1663" i="1"/>
  <c r="C1663" i="1"/>
  <c r="G1663" i="1" s="1"/>
  <c r="H1662" i="1"/>
  <c r="G1662" i="1"/>
  <c r="C1662" i="1"/>
  <c r="C1661" i="1"/>
  <c r="C1660" i="1"/>
  <c r="H1659" i="1"/>
  <c r="C1659" i="1"/>
  <c r="G1659" i="1" s="1"/>
  <c r="H1658" i="1"/>
  <c r="G1658" i="1"/>
  <c r="C1658" i="1"/>
  <c r="C1657" i="1"/>
  <c r="C1656" i="1"/>
  <c r="H1656" i="1" s="1"/>
  <c r="C1655" i="1"/>
  <c r="G1655" i="1" s="1"/>
  <c r="H1654" i="1"/>
  <c r="G1654" i="1"/>
  <c r="C1654" i="1"/>
  <c r="H1653" i="1"/>
  <c r="C1653" i="1"/>
  <c r="G1653" i="1" s="1"/>
  <c r="G1652" i="1"/>
  <c r="C1652" i="1"/>
  <c r="H1652" i="1" s="1"/>
  <c r="C1651" i="1"/>
  <c r="G1651" i="1" s="1"/>
  <c r="H1650" i="1"/>
  <c r="G1650" i="1"/>
  <c r="C1650" i="1"/>
  <c r="C1649" i="1"/>
  <c r="C1648" i="1"/>
  <c r="H1648" i="1" s="1"/>
  <c r="C1647" i="1"/>
  <c r="G1647" i="1" s="1"/>
  <c r="H1646" i="1"/>
  <c r="G1646" i="1"/>
  <c r="C1646" i="1"/>
  <c r="H1645" i="1"/>
  <c r="C1645" i="1"/>
  <c r="G1645" i="1" s="1"/>
  <c r="G1644" i="1"/>
  <c r="C1644" i="1"/>
  <c r="H1644" i="1" s="1"/>
  <c r="C1643" i="1"/>
  <c r="G1643" i="1" s="1"/>
  <c r="H1642" i="1"/>
  <c r="G1642" i="1"/>
  <c r="C1642" i="1"/>
  <c r="C1641" i="1"/>
  <c r="C1640" i="1"/>
  <c r="H1640" i="1" s="1"/>
  <c r="C1639" i="1"/>
  <c r="G1639" i="1" s="1"/>
  <c r="C1638" i="1"/>
  <c r="H1638" i="1" s="1"/>
  <c r="C1637" i="1"/>
  <c r="G1637" i="1" s="1"/>
  <c r="G1636" i="1"/>
  <c r="C1636" i="1"/>
  <c r="H1636" i="1" s="1"/>
  <c r="C1635" i="1"/>
  <c r="G1635" i="1" s="1"/>
  <c r="H1634" i="1"/>
  <c r="G1634" i="1"/>
  <c r="C1634" i="1"/>
  <c r="C1633" i="1"/>
  <c r="C1632" i="1"/>
  <c r="H1632" i="1" s="1"/>
  <c r="C1631" i="1"/>
  <c r="G1631" i="1" s="1"/>
  <c r="C1630" i="1"/>
  <c r="G1630" i="1" s="1"/>
  <c r="H1629" i="1"/>
  <c r="C1629" i="1"/>
  <c r="G1629" i="1" s="1"/>
  <c r="C1628" i="1"/>
  <c r="H1628" i="1" s="1"/>
  <c r="C1626" i="1"/>
  <c r="G1626" i="1" s="1"/>
  <c r="C1625" i="1"/>
  <c r="C1624" i="1"/>
  <c r="H1624" i="1" s="1"/>
  <c r="C1623" i="1"/>
  <c r="G1623" i="1" s="1"/>
  <c r="C1622" i="1"/>
  <c r="H1622" i="1" s="1"/>
  <c r="C1619" i="1"/>
  <c r="G1619" i="1" s="1"/>
  <c r="H1618" i="1"/>
  <c r="G1618" i="1"/>
  <c r="C1618" i="1"/>
  <c r="C1617" i="1"/>
  <c r="H1617" i="1" s="1"/>
  <c r="C1616" i="1"/>
  <c r="H1616" i="1" s="1"/>
  <c r="H1615" i="1"/>
  <c r="C1615" i="1"/>
  <c r="G1615" i="1" s="1"/>
  <c r="H1614" i="1"/>
  <c r="G1614" i="1"/>
  <c r="C1614" i="1"/>
  <c r="H1613" i="1"/>
  <c r="C1613" i="1"/>
  <c r="G1613" i="1" s="1"/>
  <c r="G1612" i="1"/>
  <c r="C1612" i="1"/>
  <c r="H1612" i="1" s="1"/>
  <c r="C1611" i="1"/>
  <c r="G1611" i="1" s="1"/>
  <c r="H1610" i="1"/>
  <c r="G1610" i="1"/>
  <c r="C1610" i="1"/>
  <c r="C1609" i="1"/>
  <c r="H1609" i="1" s="1"/>
  <c r="C1608" i="1"/>
  <c r="H1608" i="1" s="1"/>
  <c r="H1607" i="1"/>
  <c r="C1607" i="1"/>
  <c r="G1607" i="1" s="1"/>
  <c r="H1606" i="1"/>
  <c r="C1606" i="1"/>
  <c r="G1606" i="1" s="1"/>
  <c r="C1605" i="1"/>
  <c r="G1605" i="1" s="1"/>
  <c r="G1604" i="1"/>
  <c r="C1604" i="1"/>
  <c r="H1604" i="1" s="1"/>
  <c r="C1603" i="1"/>
  <c r="G1603" i="1" s="1"/>
  <c r="H1602" i="1"/>
  <c r="G1602" i="1"/>
  <c r="C1602" i="1"/>
  <c r="C1600" i="1"/>
  <c r="H1600" i="1" s="1"/>
  <c r="H1599" i="1"/>
  <c r="C1599" i="1"/>
  <c r="G1599" i="1" s="1"/>
  <c r="H1598" i="1"/>
  <c r="G1598" i="1"/>
  <c r="C1598" i="1"/>
  <c r="H1597" i="1"/>
  <c r="C1597" i="1"/>
  <c r="G1597" i="1" s="1"/>
  <c r="C1596" i="1"/>
  <c r="C1595" i="1"/>
  <c r="H1594" i="1"/>
  <c r="C1594" i="1"/>
  <c r="G1594" i="1" s="1"/>
  <c r="H1593" i="1"/>
  <c r="G1593" i="1"/>
  <c r="C1593" i="1"/>
  <c r="C1592" i="1"/>
  <c r="C1591" i="1"/>
  <c r="H1590" i="1"/>
  <c r="C1590" i="1"/>
  <c r="G1590" i="1" s="1"/>
  <c r="H1589" i="1"/>
  <c r="G1589" i="1"/>
  <c r="C1589" i="1"/>
  <c r="C1588" i="1"/>
  <c r="C1587" i="1"/>
  <c r="H1586" i="1"/>
  <c r="C1586" i="1"/>
  <c r="G1586" i="1" s="1"/>
  <c r="H1585" i="1"/>
  <c r="G1585" i="1"/>
  <c r="C1585" i="1"/>
  <c r="C1584" i="1"/>
  <c r="C1583" i="1"/>
  <c r="C1582" i="1"/>
  <c r="G1582" i="1" s="1"/>
  <c r="H1581" i="1"/>
  <c r="G1581" i="1"/>
  <c r="C1581" i="1"/>
  <c r="H1580" i="1"/>
  <c r="D1580" i="1"/>
  <c r="C1580" i="1"/>
  <c r="J1579" i="1"/>
  <c r="G1579" i="1"/>
  <c r="I1579" i="1" s="1"/>
  <c r="D1579" i="1"/>
  <c r="H1579" i="1" s="1"/>
  <c r="C1579" i="1"/>
  <c r="H1578" i="1"/>
  <c r="D1578" i="1"/>
  <c r="C1578" i="1"/>
  <c r="J1577" i="1"/>
  <c r="G1577" i="1"/>
  <c r="I1577" i="1" s="1"/>
  <c r="D1577" i="1"/>
  <c r="H1577" i="1" s="1"/>
  <c r="C1577" i="1"/>
  <c r="D1576" i="1"/>
  <c r="C1576" i="1"/>
  <c r="H1575" i="1"/>
  <c r="D1575" i="1"/>
  <c r="C1575" i="1"/>
  <c r="G1574" i="1"/>
  <c r="D1574" i="1"/>
  <c r="C1574" i="1"/>
  <c r="H1573" i="1"/>
  <c r="D1573" i="1"/>
  <c r="C1573" i="1"/>
  <c r="D1572" i="1"/>
  <c r="C1572" i="1"/>
  <c r="D1571" i="1"/>
  <c r="C1571" i="1"/>
  <c r="C1570" i="1"/>
  <c r="D1569" i="1"/>
  <c r="C1569" i="1"/>
  <c r="J1568" i="1"/>
  <c r="D1568" i="1"/>
  <c r="H1568" i="1" s="1"/>
  <c r="C1568" i="1"/>
  <c r="D1567" i="1"/>
  <c r="C1567" i="1"/>
  <c r="J1566" i="1"/>
  <c r="D1566" i="1"/>
  <c r="H1566" i="1" s="1"/>
  <c r="C1566" i="1"/>
  <c r="D1565" i="1"/>
  <c r="C1565" i="1"/>
  <c r="J1564" i="1"/>
  <c r="D1564" i="1"/>
  <c r="H1564" i="1" s="1"/>
  <c r="C1564" i="1"/>
  <c r="D1563" i="1"/>
  <c r="C1563" i="1"/>
  <c r="H1562" i="1"/>
  <c r="D1562" i="1"/>
  <c r="C1562" i="1"/>
  <c r="G1562" i="1" s="1"/>
  <c r="J1561" i="1"/>
  <c r="G1561" i="1"/>
  <c r="I1561" i="1" s="1"/>
  <c r="D1561" i="1"/>
  <c r="H1561" i="1" s="1"/>
  <c r="C1561" i="1"/>
  <c r="H1560" i="1"/>
  <c r="D1560" i="1"/>
  <c r="C1560" i="1"/>
  <c r="J1559" i="1"/>
  <c r="G1559" i="1"/>
  <c r="I1559" i="1" s="1"/>
  <c r="D1559" i="1"/>
  <c r="H1559" i="1" s="1"/>
  <c r="C1559" i="1"/>
  <c r="H1558" i="1"/>
  <c r="D1558" i="1"/>
  <c r="C1558" i="1"/>
  <c r="J1557" i="1"/>
  <c r="G1557" i="1"/>
  <c r="I1557" i="1" s="1"/>
  <c r="D1557" i="1"/>
  <c r="H1557" i="1" s="1"/>
  <c r="C1557" i="1"/>
  <c r="H1556" i="1"/>
  <c r="D1556" i="1"/>
  <c r="C1556" i="1"/>
  <c r="H1555" i="1"/>
  <c r="D1555" i="1"/>
  <c r="C1555" i="1"/>
  <c r="G1555" i="1" s="1"/>
  <c r="D1554" i="1"/>
  <c r="C1554" i="1"/>
  <c r="D1553" i="1"/>
  <c r="C1553" i="1"/>
  <c r="D1552" i="1"/>
  <c r="C1552" i="1"/>
  <c r="D1551" i="1"/>
  <c r="C1551" i="1"/>
  <c r="D1550" i="1"/>
  <c r="C1550" i="1"/>
  <c r="D1549" i="1"/>
  <c r="C1549" i="1"/>
  <c r="D1548" i="1"/>
  <c r="C1548" i="1"/>
  <c r="D1547" i="1"/>
  <c r="C1547" i="1"/>
  <c r="H1546" i="1"/>
  <c r="G1546" i="1"/>
  <c r="D1546" i="1"/>
  <c r="C1546" i="1"/>
  <c r="J1546" i="1" s="1"/>
  <c r="D1545" i="1"/>
  <c r="C1545" i="1"/>
  <c r="H1544" i="1"/>
  <c r="G1544" i="1"/>
  <c r="I1544" i="1" s="1"/>
  <c r="D1544" i="1"/>
  <c r="C1544" i="1"/>
  <c r="J1544" i="1" s="1"/>
  <c r="D1543" i="1"/>
  <c r="C1543" i="1"/>
  <c r="H1542" i="1"/>
  <c r="G1542" i="1"/>
  <c r="I1542" i="1" s="1"/>
  <c r="D1542" i="1"/>
  <c r="C1542" i="1"/>
  <c r="J1542" i="1" s="1"/>
  <c r="D1541" i="1"/>
  <c r="C1541" i="1"/>
  <c r="H1540" i="1"/>
  <c r="G1540" i="1"/>
  <c r="I1540" i="1" s="1"/>
  <c r="D1540" i="1"/>
  <c r="C1540" i="1"/>
  <c r="J1540" i="1" s="1"/>
  <c r="H1539" i="1"/>
  <c r="G1539" i="1"/>
  <c r="D1539" i="1"/>
  <c r="C1539" i="1"/>
  <c r="H1538" i="1"/>
  <c r="G1538" i="1"/>
  <c r="D1538" i="1"/>
  <c r="C1538" i="1"/>
  <c r="D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D1513" i="1"/>
  <c r="H1512" i="1"/>
  <c r="G1512" i="1"/>
  <c r="D1512" i="1"/>
  <c r="C1512" i="1"/>
  <c r="H1511" i="1"/>
  <c r="G1511" i="1"/>
  <c r="D1511" i="1"/>
  <c r="C1511" i="1"/>
  <c r="C1510"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G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D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D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D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C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D993" i="1"/>
  <c r="H993" i="1" s="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D734" i="1"/>
  <c r="H734" i="1" s="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D727" i="1"/>
  <c r="H727" i="1" s="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D653" i="1"/>
  <c r="G653" i="1" s="1"/>
  <c r="C653" i="1"/>
  <c r="H652" i="1"/>
  <c r="G652" i="1"/>
  <c r="D652" i="1"/>
  <c r="C652" i="1"/>
  <c r="H651" i="1"/>
  <c r="D651" i="1"/>
  <c r="G651" i="1" s="1"/>
  <c r="C651" i="1"/>
  <c r="H650" i="1"/>
  <c r="G650" i="1"/>
  <c r="D650" i="1"/>
  <c r="C650" i="1"/>
  <c r="D649" i="1"/>
  <c r="H649" i="1" s="1"/>
  <c r="C649" i="1"/>
  <c r="H648" i="1"/>
  <c r="D648" i="1"/>
  <c r="G648" i="1" s="1"/>
  <c r="C648" i="1"/>
  <c r="D647" i="1"/>
  <c r="H647" i="1" s="1"/>
  <c r="C647" i="1"/>
  <c r="G646" i="1"/>
  <c r="D646" i="1"/>
  <c r="H646" i="1" s="1"/>
  <c r="C646" i="1"/>
  <c r="H645" i="1"/>
  <c r="G645" i="1"/>
  <c r="D645" i="1"/>
  <c r="C645" i="1"/>
  <c r="C642" i="1"/>
  <c r="C641" i="1"/>
  <c r="H636" i="1"/>
  <c r="D636" i="1"/>
  <c r="G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D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G618" i="1"/>
  <c r="D618" i="1"/>
  <c r="H618" i="1" s="1"/>
  <c r="C618" i="1"/>
  <c r="H617" i="1"/>
  <c r="G617" i="1"/>
  <c r="D617" i="1"/>
  <c r="C617" i="1"/>
  <c r="H616" i="1"/>
  <c r="G616" i="1"/>
  <c r="D616" i="1"/>
  <c r="C616" i="1"/>
  <c r="G615" i="1"/>
  <c r="D615" i="1"/>
  <c r="H615" i="1" s="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4" i="1"/>
  <c r="G484" i="1"/>
  <c r="D484" i="1"/>
  <c r="C484" i="1"/>
  <c r="H483" i="1"/>
  <c r="G483" i="1"/>
  <c r="D483" i="1"/>
  <c r="C483" i="1"/>
  <c r="H482" i="1"/>
  <c r="G482" i="1"/>
  <c r="D482" i="1"/>
  <c r="C482" i="1"/>
  <c r="H481" i="1"/>
  <c r="G481" i="1"/>
  <c r="D481" i="1"/>
  <c r="C481" i="1"/>
  <c r="H480" i="1"/>
  <c r="G480" i="1"/>
  <c r="D480" i="1"/>
  <c r="C480" i="1"/>
  <c r="D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D467" i="1"/>
  <c r="H466" i="1"/>
  <c r="G466" i="1"/>
  <c r="D466" i="1"/>
  <c r="C466" i="1"/>
  <c r="H465" i="1"/>
  <c r="G465" i="1"/>
  <c r="D465" i="1"/>
  <c r="C465" i="1"/>
  <c r="C464" i="1"/>
  <c r="H463" i="1"/>
  <c r="G463" i="1"/>
  <c r="D463" i="1"/>
  <c r="C463" i="1"/>
  <c r="H462" i="1"/>
  <c r="G462" i="1"/>
  <c r="D462" i="1"/>
  <c r="C462" i="1"/>
  <c r="H461" i="1"/>
  <c r="G461" i="1"/>
  <c r="D461" i="1"/>
  <c r="C461"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D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3" i="1"/>
  <c r="G423" i="1"/>
  <c r="D423" i="1"/>
  <c r="C423" i="1"/>
  <c r="C422" i="1"/>
  <c r="D421" i="1"/>
  <c r="H421" i="1" s="1"/>
  <c r="C421" i="1"/>
  <c r="H416" i="1"/>
  <c r="G416" i="1"/>
  <c r="D416" i="1"/>
  <c r="C416" i="1"/>
  <c r="D415" i="1"/>
  <c r="H415" i="1" s="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C401" i="1"/>
  <c r="H400" i="1"/>
  <c r="G400" i="1"/>
  <c r="D400" i="1"/>
  <c r="C400" i="1"/>
  <c r="H399" i="1"/>
  <c r="G399" i="1"/>
  <c r="D399" i="1"/>
  <c r="C399" i="1"/>
  <c r="H398" i="1"/>
  <c r="G398" i="1"/>
  <c r="D398" i="1"/>
  <c r="C398" i="1"/>
  <c r="H397" i="1"/>
  <c r="G397" i="1"/>
  <c r="D397" i="1"/>
  <c r="C397"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G318" i="1"/>
  <c r="D318" i="1"/>
  <c r="H318" i="1" s="1"/>
  <c r="C318" i="1"/>
  <c r="C317" i="1"/>
  <c r="H315" i="1"/>
  <c r="G315" i="1"/>
  <c r="D315" i="1"/>
  <c r="C315" i="1"/>
  <c r="H314" i="1"/>
  <c r="G314" i="1"/>
  <c r="D314" i="1"/>
  <c r="C314" i="1"/>
  <c r="H313" i="1"/>
  <c r="G313" i="1"/>
  <c r="D313" i="1"/>
  <c r="C313" i="1"/>
  <c r="H312" i="1"/>
  <c r="G312" i="1"/>
  <c r="D312" i="1"/>
  <c r="C312" i="1"/>
  <c r="H311" i="1"/>
  <c r="G311" i="1"/>
  <c r="D311" i="1"/>
  <c r="C311" i="1"/>
  <c r="H310" i="1"/>
  <c r="G310" i="1"/>
  <c r="D310" i="1"/>
  <c r="C310" i="1"/>
  <c r="D309" i="1"/>
  <c r="H308" i="1"/>
  <c r="G308" i="1"/>
  <c r="D308" i="1"/>
  <c r="C308" i="1"/>
  <c r="H307" i="1"/>
  <c r="G307" i="1"/>
  <c r="D307" i="1"/>
  <c r="C307" i="1"/>
  <c r="H306" i="1"/>
  <c r="G306" i="1"/>
  <c r="D306" i="1"/>
  <c r="C306" i="1"/>
  <c r="H305" i="1"/>
  <c r="G305" i="1"/>
  <c r="D305" i="1"/>
  <c r="C305" i="1"/>
  <c r="D304" i="1"/>
  <c r="H302" i="1"/>
  <c r="G302" i="1"/>
  <c r="D302" i="1"/>
  <c r="C302" i="1"/>
  <c r="H301" i="1"/>
  <c r="G301" i="1"/>
  <c r="D301" i="1"/>
  <c r="C301" i="1"/>
  <c r="H300" i="1"/>
  <c r="G300" i="1"/>
  <c r="D300" i="1"/>
  <c r="C300" i="1"/>
  <c r="D299" i="1"/>
  <c r="H299" i="1" s="1"/>
  <c r="C299" i="1"/>
  <c r="D298" i="1"/>
  <c r="G298" i="1" s="1"/>
  <c r="C298" i="1"/>
  <c r="H294" i="1"/>
  <c r="G294" i="1"/>
  <c r="D294" i="1"/>
  <c r="C294" i="1"/>
  <c r="D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G274" i="1"/>
  <c r="C274" i="1"/>
  <c r="H273" i="1"/>
  <c r="G273" i="1"/>
  <c r="D273" i="1"/>
  <c r="C273" i="1"/>
  <c r="H272" i="1"/>
  <c r="G272" i="1"/>
  <c r="D272" i="1"/>
  <c r="C272" i="1"/>
  <c r="H271" i="1"/>
  <c r="G271" i="1"/>
  <c r="D271" i="1"/>
  <c r="C271" i="1"/>
  <c r="H270" i="1"/>
  <c r="G270" i="1"/>
  <c r="D270" i="1"/>
  <c r="C270"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C246" i="1"/>
  <c r="H245" i="1"/>
  <c r="G245" i="1"/>
  <c r="D245" i="1"/>
  <c r="C245" i="1"/>
  <c r="H244" i="1"/>
  <c r="G244" i="1"/>
  <c r="D244" i="1"/>
  <c r="C244" i="1"/>
  <c r="H243" i="1"/>
  <c r="G243" i="1"/>
  <c r="D243" i="1"/>
  <c r="C243"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D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G213" i="1"/>
  <c r="D213" i="1"/>
  <c r="H213" i="1" s="1"/>
  <c r="C213"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7" i="1"/>
  <c r="G197" i="1"/>
  <c r="D197" i="1"/>
  <c r="C197" i="1"/>
  <c r="H196" i="1"/>
  <c r="G196" i="1"/>
  <c r="D196" i="1"/>
  <c r="C196" i="1"/>
  <c r="H195" i="1"/>
  <c r="D195" i="1"/>
  <c r="G195" i="1" s="1"/>
  <c r="C195" i="1"/>
  <c r="H194" i="1"/>
  <c r="G194" i="1"/>
  <c r="D194" i="1"/>
  <c r="C194" i="1"/>
  <c r="H193" i="1"/>
  <c r="G193" i="1"/>
  <c r="D193" i="1"/>
  <c r="C193" i="1"/>
  <c r="H192" i="1"/>
  <c r="G192" i="1"/>
  <c r="D192" i="1"/>
  <c r="C192" i="1"/>
  <c r="H191" i="1"/>
  <c r="D191" i="1"/>
  <c r="G191" i="1" s="1"/>
  <c r="C191" i="1"/>
  <c r="D190" i="1"/>
  <c r="G190" i="1" s="1"/>
  <c r="C190" i="1"/>
  <c r="H189" i="1"/>
  <c r="G189" i="1"/>
  <c r="D189" i="1"/>
  <c r="C189" i="1"/>
  <c r="H188" i="1"/>
  <c r="G188" i="1"/>
  <c r="D188" i="1"/>
  <c r="C188" i="1"/>
  <c r="H187" i="1"/>
  <c r="G187" i="1"/>
  <c r="D187" i="1"/>
  <c r="C187" i="1"/>
  <c r="H186" i="1"/>
  <c r="G186" i="1"/>
  <c r="D186" i="1"/>
  <c r="C186" i="1"/>
  <c r="H185" i="1"/>
  <c r="G185" i="1"/>
  <c r="C185" i="1"/>
  <c r="H184" i="1"/>
  <c r="G184" i="1"/>
  <c r="D184" i="1"/>
  <c r="C184" i="1"/>
  <c r="H183" i="1"/>
  <c r="G183" i="1"/>
  <c r="D183" i="1"/>
  <c r="C183" i="1"/>
  <c r="H182" i="1"/>
  <c r="G182" i="1"/>
  <c r="D182" i="1"/>
  <c r="C182" i="1"/>
  <c r="G181" i="1"/>
  <c r="D181" i="1"/>
  <c r="H181" i="1" s="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D166" i="1"/>
  <c r="H165" i="1"/>
  <c r="G165" i="1"/>
  <c r="D165" i="1"/>
  <c r="C165" i="1"/>
  <c r="H164" i="1"/>
  <c r="G164" i="1"/>
  <c r="D164" i="1"/>
  <c r="C164" i="1"/>
  <c r="D163" i="1"/>
  <c r="H163" i="1" s="1"/>
  <c r="C163" i="1"/>
  <c r="H162" i="1"/>
  <c r="G162" i="1"/>
  <c r="D162" i="1"/>
  <c r="C162" i="1"/>
  <c r="D161" i="1"/>
  <c r="H161" i="1" s="1"/>
  <c r="C161" i="1"/>
  <c r="H159" i="1"/>
  <c r="G159" i="1"/>
  <c r="D159" i="1"/>
  <c r="C159" i="1"/>
  <c r="G158" i="1"/>
  <c r="D158" i="1"/>
  <c r="H158" i="1" s="1"/>
  <c r="C158" i="1"/>
  <c r="H157" i="1"/>
  <c r="G157" i="1"/>
  <c r="D157" i="1"/>
  <c r="C157" i="1"/>
  <c r="G156" i="1"/>
  <c r="D156" i="1"/>
  <c r="H156" i="1" s="1"/>
  <c r="C156" i="1"/>
  <c r="H155" i="1"/>
  <c r="G155" i="1"/>
  <c r="D155" i="1"/>
  <c r="C155" i="1"/>
  <c r="H154" i="1"/>
  <c r="G154" i="1"/>
  <c r="D154" i="1"/>
  <c r="C154" i="1"/>
  <c r="H153" i="1"/>
  <c r="G153" i="1"/>
  <c r="D153" i="1"/>
  <c r="C153" i="1"/>
  <c r="H152" i="1"/>
  <c r="G152" i="1"/>
  <c r="D152" i="1"/>
  <c r="C152" i="1"/>
  <c r="H151" i="1"/>
  <c r="D151" i="1"/>
  <c r="G151" i="1" s="1"/>
  <c r="C151" i="1"/>
  <c r="D150"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C136" i="1"/>
  <c r="H135" i="1"/>
  <c r="G135" i="1"/>
  <c r="D135" i="1"/>
  <c r="C135" i="1"/>
  <c r="H134" i="1"/>
  <c r="G134" i="1"/>
  <c r="D134" i="1"/>
  <c r="C134" i="1"/>
  <c r="H133" i="1"/>
  <c r="G133" i="1"/>
  <c r="D133" i="1"/>
  <c r="C133" i="1"/>
  <c r="D132" i="1"/>
  <c r="G132" i="1" s="1"/>
  <c r="C132" i="1"/>
  <c r="H131" i="1"/>
  <c r="G131" i="1"/>
  <c r="D131"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D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G96" i="1"/>
  <c r="D96" i="1"/>
  <c r="H96" i="1" s="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H81" i="1" s="1"/>
  <c r="C81" i="1"/>
  <c r="H80" i="1"/>
  <c r="G80" i="1"/>
  <c r="D80" i="1"/>
  <c r="C80" i="1"/>
  <c r="D79" i="1"/>
  <c r="H79" i="1" s="1"/>
  <c r="C79" i="1"/>
  <c r="H77" i="1"/>
  <c r="G77" i="1"/>
  <c r="D77" i="1"/>
  <c r="C77" i="1"/>
  <c r="H76" i="1"/>
  <c r="G76" i="1"/>
  <c r="D76" i="1"/>
  <c r="C76" i="1"/>
  <c r="H75" i="1"/>
  <c r="G75" i="1"/>
  <c r="D75" i="1"/>
  <c r="C75" i="1"/>
  <c r="H74" i="1"/>
  <c r="G74" i="1"/>
  <c r="D74" i="1"/>
  <c r="C74" i="1"/>
  <c r="H72" i="1"/>
  <c r="G72" i="1"/>
  <c r="D72" i="1"/>
  <c r="C72" i="1"/>
  <c r="H71" i="1"/>
  <c r="G71" i="1"/>
  <c r="D71" i="1"/>
  <c r="C71" i="1"/>
  <c r="H70" i="1"/>
  <c r="G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6" i="1"/>
  <c r="H44" i="1"/>
  <c r="G44" i="1"/>
  <c r="D44" i="1"/>
  <c r="C44" i="1"/>
  <c r="H43" i="1"/>
  <c r="G43" i="1"/>
  <c r="D43" i="1"/>
  <c r="C43" i="1"/>
  <c r="H42" i="1"/>
  <c r="G42" i="1"/>
  <c r="D42" i="1"/>
  <c r="C42" i="1"/>
  <c r="H41" i="1"/>
  <c r="G41" i="1"/>
  <c r="D41" i="1"/>
  <c r="C41" i="1"/>
  <c r="C40" i="1"/>
  <c r="C39" i="1"/>
  <c r="H38" i="1"/>
  <c r="G38" i="1"/>
  <c r="D38" i="1"/>
  <c r="C38" i="1"/>
  <c r="H37" i="1"/>
  <c r="G37" i="1"/>
  <c r="D37" i="1"/>
  <c r="C37" i="1"/>
  <c r="H36" i="1"/>
  <c r="G36" i="1"/>
  <c r="D36" i="1"/>
  <c r="C36" i="1"/>
  <c r="H35" i="1"/>
  <c r="G35" i="1"/>
  <c r="D35" i="1"/>
  <c r="C35" i="1"/>
  <c r="H34" i="1"/>
  <c r="G34" i="1"/>
  <c r="D34" i="1"/>
  <c r="C34" i="1"/>
  <c r="H33" i="1"/>
  <c r="G33" i="1"/>
  <c r="D33" i="1"/>
  <c r="C33" i="1"/>
  <c r="D32" i="1"/>
  <c r="H31" i="1"/>
  <c r="G31" i="1"/>
  <c r="D31" i="1"/>
  <c r="C31" i="1"/>
  <c r="H30" i="1"/>
  <c r="G30" i="1"/>
  <c r="D30" i="1"/>
  <c r="C30" i="1"/>
  <c r="H29" i="1"/>
  <c r="G29" i="1"/>
  <c r="D29" i="1"/>
  <c r="C29" i="1"/>
  <c r="H28" i="1"/>
  <c r="G28" i="1"/>
  <c r="D28" i="1"/>
  <c r="C28" i="1"/>
  <c r="H27" i="1"/>
  <c r="G27" i="1"/>
  <c r="D27" i="1"/>
  <c r="C27" i="1"/>
  <c r="H26" i="1"/>
  <c r="G26" i="1"/>
  <c r="D26" i="1"/>
  <c r="C26" i="1"/>
  <c r="H24" i="1"/>
  <c r="G24" i="1"/>
  <c r="D24" i="1"/>
  <c r="C24" i="1"/>
  <c r="H23" i="1"/>
  <c r="G23" i="1"/>
  <c r="D23" i="1"/>
  <c r="C23" i="1"/>
  <c r="H22" i="1"/>
  <c r="G22" i="1"/>
  <c r="D22" i="1"/>
  <c r="C22" i="1"/>
  <c r="H21" i="1"/>
  <c r="G21" i="1"/>
  <c r="D21" i="1"/>
  <c r="C21" i="1"/>
  <c r="H20" i="1"/>
  <c r="G20" i="1"/>
  <c r="D20" i="1"/>
  <c r="C20" i="1"/>
  <c r="D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D4" i="1"/>
  <c r="L1477" i="9"/>
  <c r="J1477" i="9"/>
  <c r="F347" i="9"/>
  <c r="F346" i="9" s="1"/>
  <c r="F345" i="9"/>
  <c r="F344" i="9"/>
  <c r="F343" i="9"/>
  <c r="F342" i="9"/>
  <c r="F341" i="9" s="1"/>
  <c r="M340" i="9"/>
  <c r="L340" i="9"/>
  <c r="F340" i="9" s="1"/>
  <c r="E340" i="9"/>
  <c r="H339" i="9"/>
  <c r="G339" i="9"/>
  <c r="F339" i="9"/>
  <c r="E339" i="9"/>
  <c r="H338" i="9"/>
  <c r="F338" i="9"/>
  <c r="G337" i="9"/>
  <c r="F337" i="9"/>
  <c r="H336" i="9"/>
  <c r="G336" i="9"/>
  <c r="F336" i="9"/>
  <c r="E336" i="9"/>
  <c r="B336" i="9" s="1"/>
  <c r="H335" i="9"/>
  <c r="G335" i="9"/>
  <c r="F335" i="9"/>
  <c r="E335" i="9"/>
  <c r="H334" i="9"/>
  <c r="G334" i="9"/>
  <c r="E334" i="9" s="1"/>
  <c r="B334" i="9" s="1"/>
  <c r="F334" i="9"/>
  <c r="F333" i="9"/>
  <c r="H332" i="9"/>
  <c r="G332" i="9"/>
  <c r="F332" i="9"/>
  <c r="E332" i="9"/>
  <c r="B332" i="9" s="1"/>
  <c r="H331" i="9"/>
  <c r="G331" i="9"/>
  <c r="F331" i="9"/>
  <c r="E331" i="9"/>
  <c r="H330" i="9"/>
  <c r="G330" i="9"/>
  <c r="E330" i="9" s="1"/>
  <c r="F330" i="9"/>
  <c r="H329" i="9"/>
  <c r="G329" i="9"/>
  <c r="F329" i="9"/>
  <c r="H328" i="9"/>
  <c r="G328" i="9"/>
  <c r="F328" i="9"/>
  <c r="H327" i="9"/>
  <c r="G327" i="9"/>
  <c r="F327" i="9"/>
  <c r="E327" i="9"/>
  <c r="H326" i="9"/>
  <c r="G326" i="9"/>
  <c r="F326" i="9"/>
  <c r="H325" i="9"/>
  <c r="G325" i="9"/>
  <c r="F325" i="9"/>
  <c r="H324" i="9"/>
  <c r="G324" i="9"/>
  <c r="F324" i="9"/>
  <c r="E324" i="9"/>
  <c r="B324" i="9" s="1"/>
  <c r="H323" i="9"/>
  <c r="G323" i="9"/>
  <c r="E323" i="9" s="1"/>
  <c r="F323" i="9"/>
  <c r="H322" i="9"/>
  <c r="G322" i="9"/>
  <c r="E322" i="9" s="1"/>
  <c r="B322" i="9" s="1"/>
  <c r="F322" i="9"/>
  <c r="H321" i="9"/>
  <c r="G321" i="9"/>
  <c r="F321" i="9"/>
  <c r="H320" i="9"/>
  <c r="G320" i="9"/>
  <c r="F320" i="9"/>
  <c r="E320" i="9"/>
  <c r="B320" i="9" s="1"/>
  <c r="H319" i="9"/>
  <c r="G319" i="9"/>
  <c r="F319" i="9"/>
  <c r="H318" i="9"/>
  <c r="G318" i="9"/>
  <c r="E318" i="9" s="1"/>
  <c r="B318" i="9" s="1"/>
  <c r="F318" i="9"/>
  <c r="H317" i="9"/>
  <c r="G317" i="9"/>
  <c r="E317" i="9" s="1"/>
  <c r="B317" i="9" s="1"/>
  <c r="F317" i="9"/>
  <c r="H316" i="9"/>
  <c r="G316" i="9"/>
  <c r="F316" i="9"/>
  <c r="E316" i="9"/>
  <c r="B316" i="9" s="1"/>
  <c r="H315" i="9"/>
  <c r="G315" i="9"/>
  <c r="F315" i="9"/>
  <c r="E315" i="9"/>
  <c r="H314" i="9"/>
  <c r="G314" i="9"/>
  <c r="E314" i="9" s="1"/>
  <c r="B314" i="9" s="1"/>
  <c r="F314" i="9"/>
  <c r="H313" i="9"/>
  <c r="G313" i="9"/>
  <c r="E313" i="9" s="1"/>
  <c r="B313" i="9" s="1"/>
  <c r="F313" i="9"/>
  <c r="H312" i="9"/>
  <c r="G312" i="9"/>
  <c r="F312" i="9"/>
  <c r="E312" i="9"/>
  <c r="B312" i="9" s="1"/>
  <c r="H311" i="9"/>
  <c r="G311" i="9"/>
  <c r="E311" i="9" s="1"/>
  <c r="F311" i="9"/>
  <c r="H310" i="9"/>
  <c r="G310" i="9"/>
  <c r="F310" i="9"/>
  <c r="F309" i="9"/>
  <c r="F308" i="9"/>
  <c r="H307" i="9"/>
  <c r="G307" i="9"/>
  <c r="E307" i="9" s="1"/>
  <c r="F307" i="9"/>
  <c r="F306" i="9"/>
  <c r="H305" i="9"/>
  <c r="G305" i="9"/>
  <c r="E305" i="9" s="1"/>
  <c r="B305" i="9" s="1"/>
  <c r="F305" i="9"/>
  <c r="H304" i="9"/>
  <c r="G304" i="9"/>
  <c r="E304" i="9" s="1"/>
  <c r="B304" i="9" s="1"/>
  <c r="F304" i="9"/>
  <c r="H303" i="9"/>
  <c r="E303" i="9" s="1"/>
  <c r="B303" i="9" s="1"/>
  <c r="G303" i="9"/>
  <c r="F303" i="9"/>
  <c r="F302" i="9"/>
  <c r="F301" i="9"/>
  <c r="F300" i="9"/>
  <c r="F299" i="9"/>
  <c r="F297" i="9"/>
  <c r="L296" i="9"/>
  <c r="F296" i="9" s="1"/>
  <c r="H296" i="9"/>
  <c r="F295" i="9"/>
  <c r="I294" i="9"/>
  <c r="H294" i="9"/>
  <c r="F294" i="9"/>
  <c r="E293" i="9"/>
  <c r="M292" i="9"/>
  <c r="L292" i="9"/>
  <c r="E292" i="9"/>
  <c r="M291" i="9"/>
  <c r="L291" i="9"/>
  <c r="F291" i="9"/>
  <c r="E291" i="9"/>
  <c r="B291" i="9" s="1"/>
  <c r="M290" i="9"/>
  <c r="L290" i="9"/>
  <c r="F290" i="9" s="1"/>
  <c r="E290" i="9"/>
  <c r="M289" i="9"/>
  <c r="L289" i="9"/>
  <c r="E289" i="9"/>
  <c r="M288" i="9"/>
  <c r="L288" i="9"/>
  <c r="E288" i="9"/>
  <c r="M287" i="9"/>
  <c r="L287" i="9"/>
  <c r="F287" i="9"/>
  <c r="E287" i="9"/>
  <c r="B287" i="9" s="1"/>
  <c r="M286" i="9"/>
  <c r="L286" i="9"/>
  <c r="F286" i="9" s="1"/>
  <c r="E286" i="9"/>
  <c r="M285" i="9"/>
  <c r="L285" i="9"/>
  <c r="E285" i="9"/>
  <c r="M284" i="9"/>
  <c r="L284" i="9"/>
  <c r="E284" i="9"/>
  <c r="M283" i="9"/>
  <c r="L283" i="9"/>
  <c r="F283" i="9"/>
  <c r="E283" i="9"/>
  <c r="B283" i="9" s="1"/>
  <c r="M282" i="9"/>
  <c r="L282" i="9"/>
  <c r="F282" i="9" s="1"/>
  <c r="E282" i="9"/>
  <c r="M281" i="9"/>
  <c r="L281" i="9"/>
  <c r="E281" i="9"/>
  <c r="M280" i="9"/>
  <c r="L280" i="9"/>
  <c r="E280" i="9"/>
  <c r="M279" i="9"/>
  <c r="L279" i="9"/>
  <c r="F279" i="9"/>
  <c r="E279" i="9"/>
  <c r="B279" i="9" s="1"/>
  <c r="M278" i="9"/>
  <c r="L278" i="9"/>
  <c r="F278" i="9" s="1"/>
  <c r="E278" i="9"/>
  <c r="M277" i="9"/>
  <c r="L277" i="9"/>
  <c r="E277" i="9"/>
  <c r="M276" i="9"/>
  <c r="L276" i="9"/>
  <c r="E276" i="9"/>
  <c r="M275" i="9"/>
  <c r="L275" i="9"/>
  <c r="F275" i="9"/>
  <c r="E275" i="9"/>
  <c r="B275" i="9" s="1"/>
  <c r="M274" i="9"/>
  <c r="L274" i="9"/>
  <c r="F274" i="9" s="1"/>
  <c r="E274" i="9"/>
  <c r="M273" i="9"/>
  <c r="L273" i="9"/>
  <c r="E273" i="9"/>
  <c r="M272" i="9"/>
  <c r="L272" i="9"/>
  <c r="E272" i="9"/>
  <c r="M271" i="9"/>
  <c r="L271" i="9"/>
  <c r="F271" i="9"/>
  <c r="E271" i="9"/>
  <c r="B271" i="9" s="1"/>
  <c r="M270" i="9"/>
  <c r="L270" i="9"/>
  <c r="F270" i="9" s="1"/>
  <c r="E270" i="9"/>
  <c r="M269" i="9"/>
  <c r="L269" i="9"/>
  <c r="E269" i="9"/>
  <c r="M268" i="9"/>
  <c r="L268" i="9"/>
  <c r="E268" i="9"/>
  <c r="M267" i="9"/>
  <c r="L267" i="9"/>
  <c r="F267" i="9"/>
  <c r="E267" i="9"/>
  <c r="B267" i="9" s="1"/>
  <c r="M266" i="9"/>
  <c r="L266" i="9"/>
  <c r="F266" i="9" s="1"/>
  <c r="E266" i="9"/>
  <c r="M265" i="9"/>
  <c r="L265" i="9"/>
  <c r="E265" i="9"/>
  <c r="M264" i="9"/>
  <c r="L264" i="9"/>
  <c r="E264" i="9"/>
  <c r="M263" i="9"/>
  <c r="L263" i="9"/>
  <c r="F263" i="9"/>
  <c r="E263" i="9"/>
  <c r="B263" i="9" s="1"/>
  <c r="M262" i="9"/>
  <c r="L262" i="9"/>
  <c r="F262" i="9" s="1"/>
  <c r="E262" i="9"/>
  <c r="M261" i="9"/>
  <c r="L261" i="9"/>
  <c r="E261" i="9"/>
  <c r="M260" i="9"/>
  <c r="L260" i="9"/>
  <c r="E260" i="9"/>
  <c r="M259" i="9"/>
  <c r="L259" i="9"/>
  <c r="F259" i="9"/>
  <c r="E259" i="9"/>
  <c r="B259" i="9" s="1"/>
  <c r="M258" i="9"/>
  <c r="L258" i="9"/>
  <c r="F258" i="9" s="1"/>
  <c r="E258" i="9"/>
  <c r="M257" i="9"/>
  <c r="L257" i="9"/>
  <c r="E257" i="9"/>
  <c r="M256" i="9"/>
  <c r="L256" i="9"/>
  <c r="E256" i="9"/>
  <c r="M255" i="9"/>
  <c r="L255" i="9"/>
  <c r="F255" i="9"/>
  <c r="E255" i="9"/>
  <c r="B255" i="9" s="1"/>
  <c r="M254" i="9"/>
  <c r="L254" i="9"/>
  <c r="F254" i="9" s="1"/>
  <c r="E254" i="9"/>
  <c r="M253" i="9"/>
  <c r="L253" i="9"/>
  <c r="E253" i="9"/>
  <c r="M252" i="9"/>
  <c r="L252" i="9"/>
  <c r="E252" i="9"/>
  <c r="M251" i="9"/>
  <c r="L251" i="9"/>
  <c r="F251" i="9"/>
  <c r="E251" i="9"/>
  <c r="B251" i="9" s="1"/>
  <c r="M250" i="9"/>
  <c r="L250" i="9"/>
  <c r="F250" i="9" s="1"/>
  <c r="E250" i="9"/>
  <c r="M249" i="9"/>
  <c r="L249" i="9"/>
  <c r="E249" i="9"/>
  <c r="M248" i="9"/>
  <c r="L248" i="9"/>
  <c r="E248" i="9"/>
  <c r="M247" i="9"/>
  <c r="L247" i="9"/>
  <c r="F247" i="9"/>
  <c r="E247" i="9"/>
  <c r="B247" i="9" s="1"/>
  <c r="M246" i="9"/>
  <c r="L246" i="9"/>
  <c r="F246" i="9" s="1"/>
  <c r="E246" i="9"/>
  <c r="M245" i="9"/>
  <c r="L245" i="9"/>
  <c r="E245" i="9"/>
  <c r="M244" i="9"/>
  <c r="L244" i="9"/>
  <c r="E244" i="9"/>
  <c r="M243" i="9"/>
  <c r="L243" i="9"/>
  <c r="F243" i="9"/>
  <c r="E243" i="9"/>
  <c r="B243" i="9" s="1"/>
  <c r="M242" i="9"/>
  <c r="L242" i="9"/>
  <c r="F242" i="9" s="1"/>
  <c r="E242" i="9"/>
  <c r="M241" i="9"/>
  <c r="L241" i="9"/>
  <c r="E241" i="9"/>
  <c r="M240" i="9"/>
  <c r="L240" i="9"/>
  <c r="E240" i="9"/>
  <c r="M239" i="9"/>
  <c r="L239" i="9"/>
  <c r="F239" i="9"/>
  <c r="E239" i="9"/>
  <c r="M238" i="9"/>
  <c r="L238" i="9"/>
  <c r="F238" i="9" s="1"/>
  <c r="E238" i="9"/>
  <c r="M237" i="9"/>
  <c r="L237" i="9"/>
  <c r="E237" i="9"/>
  <c r="M236" i="9"/>
  <c r="L236" i="9"/>
  <c r="E236" i="9"/>
  <c r="M235" i="9"/>
  <c r="L235" i="9"/>
  <c r="F235" i="9"/>
  <c r="E235" i="9"/>
  <c r="B235" i="9" s="1"/>
  <c r="M234" i="9"/>
  <c r="L234" i="9"/>
  <c r="F234" i="9" s="1"/>
  <c r="E234" i="9"/>
  <c r="M233" i="9"/>
  <c r="L233" i="9"/>
  <c r="E233" i="9"/>
  <c r="M232" i="9"/>
  <c r="L232" i="9"/>
  <c r="E232" i="9"/>
  <c r="M231" i="9"/>
  <c r="L231" i="9"/>
  <c r="F231" i="9"/>
  <c r="E231" i="9"/>
  <c r="B231" i="9" s="1"/>
  <c r="M230" i="9"/>
  <c r="L230" i="9"/>
  <c r="F230" i="9" s="1"/>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E172" i="9" s="1"/>
  <c r="B172" i="9" s="1"/>
  <c r="F172" i="9"/>
  <c r="H171" i="9"/>
  <c r="E171" i="9" s="1"/>
  <c r="B171" i="9" s="1"/>
  <c r="G171" i="9"/>
  <c r="F171" i="9"/>
  <c r="H170" i="9"/>
  <c r="G170" i="9"/>
  <c r="F170" i="9"/>
  <c r="E170" i="9"/>
  <c r="B170" i="9" s="1"/>
  <c r="H169" i="9"/>
  <c r="G169" i="9"/>
  <c r="E169" i="9" s="1"/>
  <c r="F169" i="9"/>
  <c r="H168" i="9"/>
  <c r="G168" i="9"/>
  <c r="F168" i="9"/>
  <c r="H167" i="9"/>
  <c r="E167" i="9" s="1"/>
  <c r="B167" i="9" s="1"/>
  <c r="G167" i="9"/>
  <c r="F167" i="9"/>
  <c r="H166" i="9"/>
  <c r="G166" i="9"/>
  <c r="F166" i="9"/>
  <c r="E166" i="9"/>
  <c r="B166" i="9" s="1"/>
  <c r="H165" i="9"/>
  <c r="G165" i="9"/>
  <c r="E165" i="9" s="1"/>
  <c r="F165" i="9"/>
  <c r="H164" i="9"/>
  <c r="G164" i="9"/>
  <c r="E164" i="9" s="1"/>
  <c r="B164" i="9" s="1"/>
  <c r="F164" i="9"/>
  <c r="H163" i="9"/>
  <c r="E163" i="9" s="1"/>
  <c r="B163" i="9" s="1"/>
  <c r="G163" i="9"/>
  <c r="F163" i="9"/>
  <c r="H162" i="9"/>
  <c r="G162" i="9"/>
  <c r="F162" i="9"/>
  <c r="E162" i="9"/>
  <c r="B162" i="9" s="1"/>
  <c r="H161" i="9"/>
  <c r="G161" i="9"/>
  <c r="E161" i="9" s="1"/>
  <c r="F161" i="9"/>
  <c r="H160" i="9"/>
  <c r="G160" i="9"/>
  <c r="E160" i="9" s="1"/>
  <c r="B160" i="9" s="1"/>
  <c r="F160" i="9"/>
  <c r="H159" i="9"/>
  <c r="E159" i="9" s="1"/>
  <c r="B159" i="9" s="1"/>
  <c r="G159" i="9"/>
  <c r="F159" i="9"/>
  <c r="H158" i="9"/>
  <c r="G158" i="9"/>
  <c r="F158" i="9"/>
  <c r="E158" i="9"/>
  <c r="B158" i="9" s="1"/>
  <c r="H157" i="9"/>
  <c r="G157" i="9"/>
  <c r="E157" i="9" s="1"/>
  <c r="F157" i="9"/>
  <c r="H156" i="9"/>
  <c r="G156" i="9"/>
  <c r="E156" i="9" s="1"/>
  <c r="B156" i="9" s="1"/>
  <c r="F156" i="9"/>
  <c r="H155" i="9"/>
  <c r="E155" i="9" s="1"/>
  <c r="B155" i="9" s="1"/>
  <c r="G155" i="9"/>
  <c r="F155" i="9"/>
  <c r="H154" i="9"/>
  <c r="G154" i="9"/>
  <c r="F154" i="9"/>
  <c r="E154" i="9"/>
  <c r="B154" i="9" s="1"/>
  <c r="H153" i="9"/>
  <c r="G153" i="9"/>
  <c r="E153" i="9" s="1"/>
  <c r="F153" i="9"/>
  <c r="H152" i="9"/>
  <c r="G152" i="9"/>
  <c r="E152" i="9" s="1"/>
  <c r="B152" i="9" s="1"/>
  <c r="F152" i="9"/>
  <c r="H151" i="9"/>
  <c r="E151" i="9" s="1"/>
  <c r="B151" i="9" s="1"/>
  <c r="G151" i="9"/>
  <c r="F151" i="9"/>
  <c r="H150" i="9"/>
  <c r="G150" i="9"/>
  <c r="F150" i="9"/>
  <c r="E150" i="9"/>
  <c r="B150" i="9" s="1"/>
  <c r="H149" i="9"/>
  <c r="G149" i="9"/>
  <c r="E149" i="9" s="1"/>
  <c r="F149" i="9"/>
  <c r="H148" i="9"/>
  <c r="G148" i="9"/>
  <c r="E148" i="9" s="1"/>
  <c r="B148" i="9" s="1"/>
  <c r="F148" i="9"/>
  <c r="H147" i="9"/>
  <c r="E147" i="9" s="1"/>
  <c r="B147" i="9" s="1"/>
  <c r="G147" i="9"/>
  <c r="F147" i="9"/>
  <c r="H146" i="9"/>
  <c r="G146" i="9"/>
  <c r="F146" i="9"/>
  <c r="E146" i="9"/>
  <c r="B146" i="9" s="1"/>
  <c r="H145" i="9"/>
  <c r="G145" i="9"/>
  <c r="E145" i="9" s="1"/>
  <c r="F145" i="9"/>
  <c r="H144" i="9"/>
  <c r="G144" i="9"/>
  <c r="E144" i="9" s="1"/>
  <c r="B144" i="9" s="1"/>
  <c r="F144" i="9"/>
  <c r="H143" i="9"/>
  <c r="E143" i="9" s="1"/>
  <c r="B143" i="9" s="1"/>
  <c r="G143" i="9"/>
  <c r="F143" i="9"/>
  <c r="H142" i="9"/>
  <c r="G142" i="9"/>
  <c r="F142" i="9"/>
  <c r="E142" i="9"/>
  <c r="B142" i="9" s="1"/>
  <c r="H141" i="9"/>
  <c r="G141" i="9"/>
  <c r="E141" i="9" s="1"/>
  <c r="F141" i="9"/>
  <c r="H140" i="9"/>
  <c r="G140" i="9"/>
  <c r="E140" i="9" s="1"/>
  <c r="B140" i="9" s="1"/>
  <c r="F140" i="9"/>
  <c r="H139" i="9"/>
  <c r="E139" i="9" s="1"/>
  <c r="B139" i="9" s="1"/>
  <c r="G139" i="9"/>
  <c r="F139" i="9"/>
  <c r="H138" i="9"/>
  <c r="G138" i="9"/>
  <c r="F138" i="9"/>
  <c r="E138" i="9"/>
  <c r="B138" i="9" s="1"/>
  <c r="H137" i="9"/>
  <c r="G137" i="9"/>
  <c r="E137" i="9" s="1"/>
  <c r="F137" i="9"/>
  <c r="H136" i="9"/>
  <c r="G136" i="9"/>
  <c r="E136" i="9" s="1"/>
  <c r="B136" i="9" s="1"/>
  <c r="F136" i="9"/>
  <c r="H135" i="9"/>
  <c r="E135" i="9" s="1"/>
  <c r="B135" i="9" s="1"/>
  <c r="G135" i="9"/>
  <c r="F135" i="9"/>
  <c r="H134" i="9"/>
  <c r="G134" i="9"/>
  <c r="F134" i="9"/>
  <c r="E134" i="9"/>
  <c r="B134" i="9" s="1"/>
  <c r="H133" i="9"/>
  <c r="G133" i="9"/>
  <c r="E133" i="9" s="1"/>
  <c r="F133" i="9"/>
  <c r="H132" i="9"/>
  <c r="G132" i="9"/>
  <c r="E132" i="9" s="1"/>
  <c r="B132" i="9" s="1"/>
  <c r="F132" i="9"/>
  <c r="H131" i="9"/>
  <c r="E131" i="9" s="1"/>
  <c r="B131" i="9" s="1"/>
  <c r="G131" i="9"/>
  <c r="F131" i="9"/>
  <c r="H130" i="9"/>
  <c r="G130" i="9"/>
  <c r="F130" i="9"/>
  <c r="E130" i="9"/>
  <c r="B130" i="9" s="1"/>
  <c r="H129" i="9"/>
  <c r="G129" i="9"/>
  <c r="E129" i="9" s="1"/>
  <c r="F129" i="9"/>
  <c r="H128" i="9"/>
  <c r="G128" i="9"/>
  <c r="E128" i="9" s="1"/>
  <c r="B128" i="9" s="1"/>
  <c r="F128" i="9"/>
  <c r="H127" i="9"/>
  <c r="E127" i="9" s="1"/>
  <c r="B127" i="9" s="1"/>
  <c r="G127" i="9"/>
  <c r="F127" i="9"/>
  <c r="H126" i="9"/>
  <c r="G126" i="9"/>
  <c r="F126" i="9"/>
  <c r="E126" i="9"/>
  <c r="B126" i="9" s="1"/>
  <c r="H125" i="9"/>
  <c r="G125" i="9"/>
  <c r="E125" i="9" s="1"/>
  <c r="F125" i="9"/>
  <c r="H124" i="9"/>
  <c r="G124" i="9"/>
  <c r="E124" i="9" s="1"/>
  <c r="B124" i="9" s="1"/>
  <c r="F124" i="9"/>
  <c r="H123" i="9"/>
  <c r="E123" i="9" s="1"/>
  <c r="B123" i="9" s="1"/>
  <c r="G123" i="9"/>
  <c r="F123" i="9"/>
  <c r="H122" i="9"/>
  <c r="G122" i="9"/>
  <c r="F122" i="9"/>
  <c r="E122" i="9"/>
  <c r="B122" i="9" s="1"/>
  <c r="H121" i="9"/>
  <c r="G121" i="9"/>
  <c r="E121" i="9" s="1"/>
  <c r="F121" i="9"/>
  <c r="H120" i="9"/>
  <c r="G120" i="9"/>
  <c r="E120" i="9" s="1"/>
  <c r="F120" i="9"/>
  <c r="B120" i="9"/>
  <c r="H119" i="9"/>
  <c r="G119" i="9"/>
  <c r="F119" i="9"/>
  <c r="E119" i="9"/>
  <c r="B119" i="9" s="1"/>
  <c r="H118" i="9"/>
  <c r="G118" i="9"/>
  <c r="F118" i="9"/>
  <c r="E118" i="9"/>
  <c r="H117" i="9"/>
  <c r="G117" i="9"/>
  <c r="E117" i="9" s="1"/>
  <c r="F117" i="9"/>
  <c r="H116" i="9"/>
  <c r="G116" i="9"/>
  <c r="E116" i="9" s="1"/>
  <c r="F116" i="9"/>
  <c r="B116" i="9"/>
  <c r="H115" i="9"/>
  <c r="G115" i="9"/>
  <c r="F115" i="9"/>
  <c r="E115" i="9"/>
  <c r="B115" i="9" s="1"/>
  <c r="H114" i="9"/>
  <c r="G114" i="9"/>
  <c r="F114" i="9"/>
  <c r="E114" i="9"/>
  <c r="H113" i="9"/>
  <c r="G113" i="9"/>
  <c r="E113" i="9" s="1"/>
  <c r="F113" i="9"/>
  <c r="H112" i="9"/>
  <c r="G112" i="9"/>
  <c r="E112" i="9" s="1"/>
  <c r="F112" i="9"/>
  <c r="B112" i="9"/>
  <c r="H111" i="9"/>
  <c r="G111" i="9"/>
  <c r="F111" i="9"/>
  <c r="E111" i="9"/>
  <c r="B111" i="9" s="1"/>
  <c r="H110" i="9"/>
  <c r="G110" i="9"/>
  <c r="F110" i="9"/>
  <c r="E110" i="9"/>
  <c r="H109" i="9"/>
  <c r="G109" i="9"/>
  <c r="E109" i="9" s="1"/>
  <c r="F109" i="9"/>
  <c r="H108" i="9"/>
  <c r="G108" i="9"/>
  <c r="E108" i="9" s="1"/>
  <c r="F108" i="9"/>
  <c r="B108" i="9"/>
  <c r="H107" i="9"/>
  <c r="G107" i="9"/>
  <c r="F107" i="9"/>
  <c r="E107" i="9"/>
  <c r="B107" i="9" s="1"/>
  <c r="H106" i="9"/>
  <c r="G106" i="9"/>
  <c r="F106" i="9"/>
  <c r="E106" i="9"/>
  <c r="H105" i="9"/>
  <c r="G105" i="9"/>
  <c r="E105" i="9" s="1"/>
  <c r="F105" i="9"/>
  <c r="H104" i="9"/>
  <c r="G104" i="9"/>
  <c r="E104" i="9" s="1"/>
  <c r="F104" i="9"/>
  <c r="B104" i="9"/>
  <c r="H103" i="9"/>
  <c r="G103" i="9"/>
  <c r="F103" i="9"/>
  <c r="E103" i="9"/>
  <c r="B103" i="9" s="1"/>
  <c r="H102" i="9"/>
  <c r="G102" i="9"/>
  <c r="F102" i="9"/>
  <c r="E102" i="9"/>
  <c r="H101" i="9"/>
  <c r="G101" i="9"/>
  <c r="E101" i="9" s="1"/>
  <c r="F101" i="9"/>
  <c r="H100" i="9"/>
  <c r="G100" i="9"/>
  <c r="E100" i="9" s="1"/>
  <c r="F100" i="9"/>
  <c r="B100" i="9"/>
  <c r="H99" i="9"/>
  <c r="G99" i="9"/>
  <c r="F99" i="9"/>
  <c r="E99" i="9"/>
  <c r="B99" i="9" s="1"/>
  <c r="H98" i="9"/>
  <c r="G98" i="9"/>
  <c r="F98" i="9"/>
  <c r="E98" i="9"/>
  <c r="H97" i="9"/>
  <c r="G97" i="9"/>
  <c r="E97" i="9" s="1"/>
  <c r="F97" i="9"/>
  <c r="H96" i="9"/>
  <c r="G96" i="9"/>
  <c r="E96" i="9" s="1"/>
  <c r="F96" i="9"/>
  <c r="B96" i="9"/>
  <c r="H95" i="9"/>
  <c r="G95" i="9"/>
  <c r="F95" i="9"/>
  <c r="E95" i="9"/>
  <c r="B95" i="9" s="1"/>
  <c r="H94" i="9"/>
  <c r="G94" i="9"/>
  <c r="F94" i="9"/>
  <c r="E94" i="9"/>
  <c r="H93" i="9"/>
  <c r="G93" i="9"/>
  <c r="E93" i="9" s="1"/>
  <c r="F93" i="9"/>
  <c r="H92" i="9"/>
  <c r="G92" i="9"/>
  <c r="E92" i="9" s="1"/>
  <c r="F92" i="9"/>
  <c r="B92" i="9"/>
  <c r="H91" i="9"/>
  <c r="G91" i="9"/>
  <c r="F91" i="9"/>
  <c r="E91" i="9"/>
  <c r="B91" i="9" s="1"/>
  <c r="H90" i="9"/>
  <c r="G90" i="9"/>
  <c r="F90" i="9"/>
  <c r="E90" i="9"/>
  <c r="H89" i="9"/>
  <c r="G89" i="9"/>
  <c r="E89" i="9" s="1"/>
  <c r="F89" i="9"/>
  <c r="H88" i="9"/>
  <c r="G88" i="9"/>
  <c r="E88" i="9" s="1"/>
  <c r="F88" i="9"/>
  <c r="B88" i="9"/>
  <c r="H87" i="9"/>
  <c r="G87" i="9"/>
  <c r="F87" i="9"/>
  <c r="E87" i="9"/>
  <c r="B87" i="9" s="1"/>
  <c r="H86" i="9"/>
  <c r="G86" i="9"/>
  <c r="F86" i="9"/>
  <c r="E86" i="9"/>
  <c r="H85" i="9"/>
  <c r="G85" i="9"/>
  <c r="E85" i="9" s="1"/>
  <c r="F85" i="9"/>
  <c r="H84" i="9"/>
  <c r="G84" i="9"/>
  <c r="E84" i="9" s="1"/>
  <c r="F84" i="9"/>
  <c r="B84" i="9"/>
  <c r="H83" i="9"/>
  <c r="G83" i="9"/>
  <c r="F83" i="9"/>
  <c r="E83" i="9"/>
  <c r="B83" i="9" s="1"/>
  <c r="H82" i="9"/>
  <c r="G82" i="9"/>
  <c r="F82" i="9"/>
  <c r="E82" i="9"/>
  <c r="H81" i="9"/>
  <c r="G81" i="9"/>
  <c r="E81" i="9" s="1"/>
  <c r="F81" i="9"/>
  <c r="H80" i="9"/>
  <c r="G80" i="9"/>
  <c r="E80" i="9" s="1"/>
  <c r="F80" i="9"/>
  <c r="B80" i="9"/>
  <c r="H79" i="9"/>
  <c r="G79" i="9"/>
  <c r="F79" i="9"/>
  <c r="E79" i="9"/>
  <c r="B79" i="9" s="1"/>
  <c r="H78" i="9"/>
  <c r="G78" i="9"/>
  <c r="F78" i="9"/>
  <c r="E78" i="9"/>
  <c r="H77" i="9"/>
  <c r="G77" i="9"/>
  <c r="E77" i="9" s="1"/>
  <c r="F77" i="9"/>
  <c r="H76" i="9"/>
  <c r="G76" i="9"/>
  <c r="E76" i="9" s="1"/>
  <c r="F76" i="9"/>
  <c r="B76" i="9"/>
  <c r="H75" i="9"/>
  <c r="G75" i="9"/>
  <c r="F75" i="9"/>
  <c r="E75" i="9"/>
  <c r="B75" i="9" s="1"/>
  <c r="H74" i="9"/>
  <c r="G74" i="9"/>
  <c r="F74" i="9"/>
  <c r="E74" i="9"/>
  <c r="H73" i="9"/>
  <c r="G73" i="9"/>
  <c r="E73" i="9" s="1"/>
  <c r="F73" i="9"/>
  <c r="H72" i="9"/>
  <c r="G72" i="9"/>
  <c r="E72" i="9" s="1"/>
  <c r="F72" i="9"/>
  <c r="B72" i="9"/>
  <c r="H71" i="9"/>
  <c r="G71" i="9"/>
  <c r="F71" i="9"/>
  <c r="E71" i="9"/>
  <c r="B71" i="9" s="1"/>
  <c r="H70" i="9"/>
  <c r="G70" i="9"/>
  <c r="F70" i="9"/>
  <c r="E70" i="9"/>
  <c r="H69" i="9"/>
  <c r="G69" i="9"/>
  <c r="E69" i="9" s="1"/>
  <c r="F69" i="9"/>
  <c r="H68" i="9"/>
  <c r="G68" i="9"/>
  <c r="E68" i="9" s="1"/>
  <c r="F68" i="9"/>
  <c r="B68" i="9"/>
  <c r="H67" i="9"/>
  <c r="G67" i="9"/>
  <c r="F67" i="9"/>
  <c r="E67" i="9"/>
  <c r="B67" i="9" s="1"/>
  <c r="H66" i="9"/>
  <c r="G66" i="9"/>
  <c r="F66" i="9"/>
  <c r="E66" i="9"/>
  <c r="H65" i="9"/>
  <c r="G65" i="9"/>
  <c r="E65" i="9" s="1"/>
  <c r="F65" i="9"/>
  <c r="H64" i="9"/>
  <c r="G64" i="9"/>
  <c r="E64" i="9" s="1"/>
  <c r="F64" i="9"/>
  <c r="B64" i="9"/>
  <c r="H63" i="9"/>
  <c r="G63" i="9"/>
  <c r="F63" i="9"/>
  <c r="E63" i="9"/>
  <c r="B63" i="9" s="1"/>
  <c r="H62" i="9"/>
  <c r="G62" i="9"/>
  <c r="F62" i="9"/>
  <c r="E62" i="9"/>
  <c r="H61" i="9"/>
  <c r="G61" i="9"/>
  <c r="E61" i="9" s="1"/>
  <c r="F61" i="9"/>
  <c r="H60" i="9"/>
  <c r="G60" i="9"/>
  <c r="E60" i="9" s="1"/>
  <c r="F60" i="9"/>
  <c r="B60" i="9"/>
  <c r="H59" i="9"/>
  <c r="G59" i="9"/>
  <c r="F59" i="9"/>
  <c r="E59" i="9"/>
  <c r="B59" i="9" s="1"/>
  <c r="H58" i="9"/>
  <c r="G58" i="9"/>
  <c r="F58" i="9"/>
  <c r="E58" i="9"/>
  <c r="H57" i="9"/>
  <c r="G57" i="9"/>
  <c r="F57" i="9"/>
  <c r="H56" i="9"/>
  <c r="G56" i="9"/>
  <c r="E56" i="9" s="1"/>
  <c r="F56" i="9"/>
  <c r="B56" i="9"/>
  <c r="H55" i="9"/>
  <c r="G55" i="9"/>
  <c r="F55" i="9"/>
  <c r="E55" i="9"/>
  <c r="B55" i="9" s="1"/>
  <c r="H54" i="9"/>
  <c r="E54" i="9" s="1"/>
  <c r="G54" i="9"/>
  <c r="F54" i="9"/>
  <c r="H53" i="9"/>
  <c r="G53" i="9"/>
  <c r="E53" i="9" s="1"/>
  <c r="F53" i="9"/>
  <c r="H52" i="9"/>
  <c r="G52" i="9"/>
  <c r="E52" i="9" s="1"/>
  <c r="B52" i="9" s="1"/>
  <c r="F52" i="9"/>
  <c r="H51" i="9"/>
  <c r="G51" i="9"/>
  <c r="F51" i="9"/>
  <c r="E51" i="9"/>
  <c r="B51" i="9" s="1"/>
  <c r="H50" i="9"/>
  <c r="G50" i="9"/>
  <c r="F50" i="9"/>
  <c r="E50" i="9"/>
  <c r="H49" i="9"/>
  <c r="G49" i="9"/>
  <c r="F49" i="9"/>
  <c r="H48" i="9"/>
  <c r="G48" i="9"/>
  <c r="F48" i="9"/>
  <c r="H47" i="9"/>
  <c r="G47" i="9"/>
  <c r="F47" i="9"/>
  <c r="E47" i="9"/>
  <c r="B47" i="9" s="1"/>
  <c r="H46" i="9"/>
  <c r="G46" i="9"/>
  <c r="F46" i="9"/>
  <c r="E46" i="9"/>
  <c r="H45" i="9"/>
  <c r="G45" i="9"/>
  <c r="E45" i="9" s="1"/>
  <c r="F45" i="9"/>
  <c r="H44" i="9"/>
  <c r="G44" i="9"/>
  <c r="E44" i="9" s="1"/>
  <c r="F44" i="9"/>
  <c r="B44" i="9"/>
  <c r="H43" i="9"/>
  <c r="G43" i="9"/>
  <c r="F43" i="9"/>
  <c r="E43" i="9"/>
  <c r="B43" i="9" s="1"/>
  <c r="H42" i="9"/>
  <c r="G42" i="9"/>
  <c r="F42" i="9"/>
  <c r="E42" i="9"/>
  <c r="H41" i="9"/>
  <c r="G41" i="9"/>
  <c r="E41" i="9" s="1"/>
  <c r="F41" i="9"/>
  <c r="H40" i="9"/>
  <c r="G40" i="9"/>
  <c r="E40" i="9" s="1"/>
  <c r="F40" i="9"/>
  <c r="B40" i="9"/>
  <c r="H39" i="9"/>
  <c r="G39" i="9"/>
  <c r="F39" i="9"/>
  <c r="E39" i="9"/>
  <c r="B39" i="9" s="1"/>
  <c r="H38" i="9"/>
  <c r="G38" i="9"/>
  <c r="F38" i="9"/>
  <c r="E38" i="9"/>
  <c r="H37" i="9"/>
  <c r="G37" i="9"/>
  <c r="F37" i="9"/>
  <c r="H36" i="9"/>
  <c r="G36" i="9"/>
  <c r="F36" i="9"/>
  <c r="H35" i="9"/>
  <c r="G35" i="9"/>
  <c r="F35" i="9"/>
  <c r="E35" i="9"/>
  <c r="B35" i="9" s="1"/>
  <c r="H34" i="9"/>
  <c r="G34" i="9"/>
  <c r="F34" i="9"/>
  <c r="E34" i="9"/>
  <c r="H33" i="9"/>
  <c r="G33" i="9"/>
  <c r="E33" i="9" s="1"/>
  <c r="F33" i="9"/>
  <c r="H32" i="9"/>
  <c r="G32" i="9"/>
  <c r="E32" i="9" s="1"/>
  <c r="F32" i="9"/>
  <c r="B32" i="9"/>
  <c r="H31" i="9"/>
  <c r="G31" i="9"/>
  <c r="F31" i="9"/>
  <c r="H30" i="9"/>
  <c r="G30" i="9"/>
  <c r="F30" i="9"/>
  <c r="E30" i="9"/>
  <c r="H29" i="9"/>
  <c r="G29" i="9"/>
  <c r="E29" i="9" s="1"/>
  <c r="F29" i="9"/>
  <c r="H28" i="9"/>
  <c r="G28" i="9"/>
  <c r="E28" i="9" s="1"/>
  <c r="F28" i="9"/>
  <c r="B28" i="9"/>
  <c r="H27" i="9"/>
  <c r="G27" i="9"/>
  <c r="F27" i="9"/>
  <c r="E27" i="9"/>
  <c r="B27" i="9" s="1"/>
  <c r="H26" i="9"/>
  <c r="E26" i="9" s="1"/>
  <c r="G26" i="9"/>
  <c r="F26" i="9"/>
  <c r="H25" i="9"/>
  <c r="G25" i="9"/>
  <c r="E25" i="9" s="1"/>
  <c r="F25" i="9"/>
  <c r="F24" i="9"/>
  <c r="F4" i="9"/>
  <c r="O3" i="9"/>
  <c r="G296" i="9" s="1"/>
  <c r="L3" i="9"/>
  <c r="I3" i="9"/>
  <c r="H3" i="9"/>
  <c r="G3" i="9"/>
  <c r="G1638" i="1" l="1"/>
  <c r="H1637" i="1"/>
  <c r="D51" i="8"/>
  <c r="C1627" i="1" s="1"/>
  <c r="G1627" i="1" s="1"/>
  <c r="H1630" i="1"/>
  <c r="G1628" i="1"/>
  <c r="H1626" i="1"/>
  <c r="G1622" i="1"/>
  <c r="H1605" i="1"/>
  <c r="D25" i="8"/>
  <c r="C1601" i="1" s="1"/>
  <c r="H1601" i="1" s="1"/>
  <c r="H1582" i="1"/>
  <c r="E319" i="9"/>
  <c r="E328" i="9"/>
  <c r="B328" i="9" s="1"/>
  <c r="G415" i="1"/>
  <c r="E296" i="9"/>
  <c r="B296" i="9" s="1"/>
  <c r="H298" i="1"/>
  <c r="E31" i="9"/>
  <c r="B31" i="9" s="1"/>
  <c r="G993" i="1"/>
  <c r="E168" i="9"/>
  <c r="B168" i="9" s="1"/>
  <c r="G734" i="1"/>
  <c r="G727" i="1"/>
  <c r="G647" i="1"/>
  <c r="G649" i="1"/>
  <c r="E597" i="4"/>
  <c r="D591" i="1" s="1"/>
  <c r="G414" i="1"/>
  <c r="G421" i="1"/>
  <c r="H317" i="1"/>
  <c r="G317" i="1"/>
  <c r="F322" i="4"/>
  <c r="E321" i="4"/>
  <c r="D316" i="1" s="1"/>
  <c r="G299" i="1"/>
  <c r="G642" i="1"/>
  <c r="H642" i="1"/>
  <c r="D422" i="1"/>
  <c r="E647" i="4"/>
  <c r="D641" i="1" s="1"/>
  <c r="F648" i="4"/>
  <c r="E57" i="9"/>
  <c r="H190" i="1"/>
  <c r="B239" i="9"/>
  <c r="G174" i="1"/>
  <c r="H174" i="1"/>
  <c r="E164" i="4"/>
  <c r="D160" i="1" s="1"/>
  <c r="F178" i="4"/>
  <c r="G161" i="1"/>
  <c r="G163" i="1"/>
  <c r="F165" i="4"/>
  <c r="E49" i="9"/>
  <c r="F160" i="4"/>
  <c r="E153" i="4"/>
  <c r="D149" i="1" s="1"/>
  <c r="E48" i="9"/>
  <c r="B48" i="9" s="1"/>
  <c r="H132" i="1"/>
  <c r="F135" i="4"/>
  <c r="F98" i="4"/>
  <c r="G79" i="1"/>
  <c r="G81" i="1"/>
  <c r="F83" i="4"/>
  <c r="E37" i="9"/>
  <c r="E321" i="9"/>
  <c r="B321" i="9" s="1"/>
  <c r="E36" i="9"/>
  <c r="B36" i="9" s="1"/>
  <c r="E310" i="9"/>
  <c r="B310" i="9" s="1"/>
  <c r="E326" i="9"/>
  <c r="B326" i="9" s="1"/>
  <c r="H1592" i="1"/>
  <c r="G1592" i="1"/>
  <c r="B29" i="9"/>
  <c r="B37" i="9"/>
  <c r="B45" i="9"/>
  <c r="B53" i="9"/>
  <c r="B61" i="9"/>
  <c r="B69" i="9"/>
  <c r="B77" i="9"/>
  <c r="B85" i="9"/>
  <c r="B97" i="9"/>
  <c r="B105" i="9"/>
  <c r="B113" i="9"/>
  <c r="B121" i="9"/>
  <c r="B145" i="9"/>
  <c r="B153" i="9"/>
  <c r="B161" i="9"/>
  <c r="B169" i="9"/>
  <c r="G176" i="9"/>
  <c r="E176" i="9" s="1"/>
  <c r="B176" i="9" s="1"/>
  <c r="H1625" i="1"/>
  <c r="G1625" i="1"/>
  <c r="F373" i="4"/>
  <c r="C368" i="1"/>
  <c r="H401" i="1"/>
  <c r="G401" i="1"/>
  <c r="F118" i="6"/>
  <c r="D114" i="6"/>
  <c r="C1513" i="1"/>
  <c r="C1537" i="1"/>
  <c r="H33" i="3"/>
  <c r="G345" i="9"/>
  <c r="E345" i="9" s="1"/>
  <c r="I35" i="3"/>
  <c r="D1570" i="1"/>
  <c r="G308" i="9"/>
  <c r="E308" i="9" s="1"/>
  <c r="B308" i="9" s="1"/>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09" i="9"/>
  <c r="E209" i="9" s="1"/>
  <c r="B209" i="9" s="1"/>
  <c r="G208" i="9"/>
  <c r="E208" i="9" s="1"/>
  <c r="B208" i="9" s="1"/>
  <c r="L207" i="9"/>
  <c r="F207" i="9" s="1"/>
  <c r="G177" i="9"/>
  <c r="E177" i="9" s="1"/>
  <c r="B177" i="9" s="1"/>
  <c r="G309" i="9"/>
  <c r="G180" i="9"/>
  <c r="G179" i="9"/>
  <c r="G175" i="9"/>
  <c r="E175" i="9" s="1"/>
  <c r="B175" i="9" s="1"/>
  <c r="H309" i="9"/>
  <c r="H308" i="9"/>
  <c r="H179" i="9"/>
  <c r="G178" i="9"/>
  <c r="E178" i="9" s="1"/>
  <c r="B178" i="9" s="1"/>
  <c r="G174" i="9"/>
  <c r="E174" i="9" s="1"/>
  <c r="B174" i="9" s="1"/>
  <c r="I10" i="9"/>
  <c r="B25" i="9"/>
  <c r="B33" i="9"/>
  <c r="B41" i="9"/>
  <c r="B49" i="9"/>
  <c r="B57" i="9"/>
  <c r="B65" i="9"/>
  <c r="B73" i="9"/>
  <c r="B81" i="9"/>
  <c r="B89" i="9"/>
  <c r="B93" i="9"/>
  <c r="B101" i="9"/>
  <c r="B109" i="9"/>
  <c r="B117" i="9"/>
  <c r="B129" i="9"/>
  <c r="B137" i="9"/>
  <c r="H1576" i="1"/>
  <c r="G1576" i="1"/>
  <c r="H1588" i="1"/>
  <c r="G1588" i="1"/>
  <c r="H1641" i="1"/>
  <c r="G1641" i="1"/>
  <c r="H1657" i="1"/>
  <c r="G1657" i="1"/>
  <c r="H396" i="1"/>
  <c r="G396" i="1"/>
  <c r="F571" i="4"/>
  <c r="C565" i="1"/>
  <c r="F584" i="4"/>
  <c r="C578" i="1"/>
  <c r="H1572" i="1"/>
  <c r="J1572" i="1"/>
  <c r="G1572" i="1"/>
  <c r="H1584" i="1"/>
  <c r="G1584" i="1"/>
  <c r="B26" i="9"/>
  <c r="B30" i="9"/>
  <c r="B34" i="9"/>
  <c r="B38" i="9"/>
  <c r="B42" i="9"/>
  <c r="B46" i="9"/>
  <c r="B50" i="9"/>
  <c r="B54" i="9"/>
  <c r="B58" i="9"/>
  <c r="B62" i="9"/>
  <c r="B66" i="9"/>
  <c r="B70" i="9"/>
  <c r="B74" i="9"/>
  <c r="B78" i="9"/>
  <c r="B82" i="9"/>
  <c r="B86" i="9"/>
  <c r="B90" i="9"/>
  <c r="B94" i="9"/>
  <c r="B98" i="9"/>
  <c r="B102" i="9"/>
  <c r="B106" i="9"/>
  <c r="B110" i="9"/>
  <c r="B114" i="9"/>
  <c r="B118" i="9"/>
  <c r="B125" i="9"/>
  <c r="B133" i="9"/>
  <c r="B141" i="9"/>
  <c r="B149" i="9"/>
  <c r="B157" i="9"/>
  <c r="B165" i="9"/>
  <c r="B173" i="9"/>
  <c r="M228" i="9"/>
  <c r="H1596" i="1"/>
  <c r="G1596" i="1"/>
  <c r="G1565" i="1"/>
  <c r="I1565" i="1" s="1"/>
  <c r="J1565" i="1"/>
  <c r="H1565" i="1"/>
  <c r="D1206" i="1"/>
  <c r="E176" i="5"/>
  <c r="H337" i="9"/>
  <c r="E337" i="9" s="1"/>
  <c r="B337" i="9" s="1"/>
  <c r="E250" i="5"/>
  <c r="D1277" i="1"/>
  <c r="I28" i="3"/>
  <c r="D1430" i="1"/>
  <c r="E114" i="6"/>
  <c r="D1510" i="1"/>
  <c r="E294" i="9"/>
  <c r="B294" i="9" s="1"/>
  <c r="B311" i="9"/>
  <c r="B315" i="9"/>
  <c r="B319" i="9"/>
  <c r="B323" i="9"/>
  <c r="B330" i="9"/>
  <c r="H1547" i="1"/>
  <c r="J1547" i="1"/>
  <c r="G1547" i="1"/>
  <c r="H1549" i="1"/>
  <c r="J1549" i="1"/>
  <c r="G1549" i="1"/>
  <c r="H1551" i="1"/>
  <c r="J1551" i="1"/>
  <c r="G1551" i="1"/>
  <c r="I1551" i="1" s="1"/>
  <c r="H1553" i="1"/>
  <c r="J1553" i="1"/>
  <c r="G1553" i="1"/>
  <c r="I1553" i="1" s="1"/>
  <c r="H1571" i="1"/>
  <c r="G1571" i="1"/>
  <c r="H1574" i="1"/>
  <c r="I1574" i="1" s="1"/>
  <c r="J1574" i="1"/>
  <c r="H1633" i="1"/>
  <c r="G1633" i="1"/>
  <c r="H1649" i="1"/>
  <c r="G1649" i="1"/>
  <c r="H1660" i="1"/>
  <c r="G1660" i="1"/>
  <c r="H1665" i="1"/>
  <c r="G1665" i="1"/>
  <c r="H1676" i="1"/>
  <c r="G1676" i="1"/>
  <c r="H1681" i="1"/>
  <c r="G1681" i="1"/>
  <c r="F8" i="4"/>
  <c r="D7" i="4"/>
  <c r="C4" i="1"/>
  <c r="F29" i="4"/>
  <c r="C25" i="1"/>
  <c r="F36" i="4"/>
  <c r="C32" i="1"/>
  <c r="E43" i="4"/>
  <c r="D39" i="1" s="1"/>
  <c r="D40" i="1"/>
  <c r="F112" i="4"/>
  <c r="D106" i="4"/>
  <c r="C108" i="1"/>
  <c r="F170" i="4"/>
  <c r="D164" i="4"/>
  <c r="C166" i="1"/>
  <c r="F297" i="4"/>
  <c r="C293" i="1"/>
  <c r="B230" i="9"/>
  <c r="B234" i="9"/>
  <c r="B238" i="9"/>
  <c r="B242" i="9"/>
  <c r="B246" i="9"/>
  <c r="B250" i="9"/>
  <c r="B254" i="9"/>
  <c r="B258" i="9"/>
  <c r="B262" i="9"/>
  <c r="B266" i="9"/>
  <c r="B270" i="9"/>
  <c r="B274" i="9"/>
  <c r="B278" i="9"/>
  <c r="B282" i="9"/>
  <c r="B286" i="9"/>
  <c r="B290" i="9"/>
  <c r="H1543" i="1"/>
  <c r="G1543" i="1"/>
  <c r="I1543" i="1" s="1"/>
  <c r="J1543" i="1"/>
  <c r="G1569" i="1"/>
  <c r="J1569" i="1"/>
  <c r="H1569" i="1"/>
  <c r="F314" i="4"/>
  <c r="C309" i="1"/>
  <c r="E373" i="4"/>
  <c r="D368" i="1" s="1"/>
  <c r="D388" i="1"/>
  <c r="F473" i="4"/>
  <c r="C467" i="1"/>
  <c r="F273" i="5"/>
  <c r="C1277" i="1"/>
  <c r="F229" i="9"/>
  <c r="B229" i="9" s="1"/>
  <c r="F232" i="9"/>
  <c r="B232" i="9" s="1"/>
  <c r="F233" i="9"/>
  <c r="B233" i="9" s="1"/>
  <c r="F236" i="9"/>
  <c r="B236" i="9" s="1"/>
  <c r="F237" i="9"/>
  <c r="B237" i="9" s="1"/>
  <c r="F240" i="9"/>
  <c r="B240" i="9" s="1"/>
  <c r="F241" i="9"/>
  <c r="B241" i="9" s="1"/>
  <c r="F244" i="9"/>
  <c r="B244" i="9" s="1"/>
  <c r="F245" i="9"/>
  <c r="B245" i="9" s="1"/>
  <c r="F248" i="9"/>
  <c r="B248" i="9" s="1"/>
  <c r="F249" i="9"/>
  <c r="B249" i="9" s="1"/>
  <c r="F252" i="9"/>
  <c r="B252" i="9" s="1"/>
  <c r="F253" i="9"/>
  <c r="B253" i="9" s="1"/>
  <c r="F256" i="9"/>
  <c r="B256" i="9" s="1"/>
  <c r="F257" i="9"/>
  <c r="B257" i="9" s="1"/>
  <c r="F260" i="9"/>
  <c r="B260" i="9" s="1"/>
  <c r="F261" i="9"/>
  <c r="B261" i="9" s="1"/>
  <c r="F264" i="9"/>
  <c r="B264" i="9" s="1"/>
  <c r="F265" i="9"/>
  <c r="B265" i="9" s="1"/>
  <c r="F268" i="9"/>
  <c r="B268" i="9" s="1"/>
  <c r="F269" i="9"/>
  <c r="B269" i="9" s="1"/>
  <c r="F272" i="9"/>
  <c r="B272" i="9" s="1"/>
  <c r="F273" i="9"/>
  <c r="B273" i="9" s="1"/>
  <c r="F276" i="9"/>
  <c r="B276" i="9" s="1"/>
  <c r="F277" i="9"/>
  <c r="B277" i="9" s="1"/>
  <c r="F280" i="9"/>
  <c r="B280" i="9" s="1"/>
  <c r="F281" i="9"/>
  <c r="B281" i="9" s="1"/>
  <c r="F284" i="9"/>
  <c r="B284" i="9" s="1"/>
  <c r="F285" i="9"/>
  <c r="B285" i="9" s="1"/>
  <c r="F288" i="9"/>
  <c r="B288" i="9" s="1"/>
  <c r="F289" i="9"/>
  <c r="B289" i="9" s="1"/>
  <c r="F292" i="9"/>
  <c r="B292" i="9" s="1"/>
  <c r="F298" i="9"/>
  <c r="B307" i="9"/>
  <c r="B340" i="9"/>
  <c r="H1541" i="1"/>
  <c r="G1541" i="1"/>
  <c r="I1541" i="1" s="1"/>
  <c r="J1541" i="1"/>
  <c r="H1545" i="1"/>
  <c r="G1545" i="1"/>
  <c r="I1545" i="1" s="1"/>
  <c r="J1545" i="1"/>
  <c r="G1548" i="1"/>
  <c r="I1548" i="1" s="1"/>
  <c r="J1548" i="1"/>
  <c r="H1548" i="1"/>
  <c r="G1550" i="1"/>
  <c r="I1550" i="1" s="1"/>
  <c r="J1550" i="1"/>
  <c r="H1550" i="1"/>
  <c r="G1552" i="1"/>
  <c r="J1552" i="1"/>
  <c r="H1552" i="1"/>
  <c r="G1554" i="1"/>
  <c r="H1554" i="1"/>
  <c r="G1563" i="1"/>
  <c r="I1563" i="1" s="1"/>
  <c r="J1563" i="1"/>
  <c r="H1563" i="1"/>
  <c r="G1567" i="1"/>
  <c r="J1567" i="1"/>
  <c r="H1567" i="1"/>
  <c r="H1661" i="1"/>
  <c r="G1661" i="1"/>
  <c r="H1672" i="1"/>
  <c r="G1672" i="1"/>
  <c r="H1677" i="1"/>
  <c r="G1677" i="1"/>
  <c r="F23" i="4"/>
  <c r="C19" i="1"/>
  <c r="F134" i="4"/>
  <c r="C130" i="1"/>
  <c r="F203" i="4"/>
  <c r="D202" i="4"/>
  <c r="C199" i="1"/>
  <c r="F216" i="4"/>
  <c r="C212" i="1"/>
  <c r="H242" i="1"/>
  <c r="G242" i="1"/>
  <c r="C269" i="1"/>
  <c r="F273" i="4"/>
  <c r="E325" i="9"/>
  <c r="B325" i="9" s="1"/>
  <c r="E329" i="9"/>
  <c r="B329" i="9" s="1"/>
  <c r="G1556" i="1"/>
  <c r="I1556" i="1" s="1"/>
  <c r="J1556" i="1"/>
  <c r="G1558" i="1"/>
  <c r="I1558" i="1" s="1"/>
  <c r="J1558" i="1"/>
  <c r="G1560" i="1"/>
  <c r="I1560" i="1" s="1"/>
  <c r="J1560" i="1"/>
  <c r="G1578" i="1"/>
  <c r="I1578" i="1" s="1"/>
  <c r="J1578" i="1"/>
  <c r="G1580" i="1"/>
  <c r="I1580" i="1" s="1"/>
  <c r="J1580" i="1"/>
  <c r="H1668" i="1"/>
  <c r="G1668" i="1"/>
  <c r="H1673" i="1"/>
  <c r="G1673" i="1"/>
  <c r="H1684" i="1"/>
  <c r="G1684" i="1"/>
  <c r="F50" i="4"/>
  <c r="D49" i="4"/>
  <c r="C46" i="1"/>
  <c r="F77" i="4"/>
  <c r="C73" i="1"/>
  <c r="E202" i="4"/>
  <c r="D199" i="1"/>
  <c r="D230" i="4"/>
  <c r="F231" i="4"/>
  <c r="C227" i="1"/>
  <c r="D425" i="1"/>
  <c r="F457" i="4"/>
  <c r="C451" i="1"/>
  <c r="E466" i="4"/>
  <c r="D460" i="1" s="1"/>
  <c r="D464" i="1"/>
  <c r="F485" i="4"/>
  <c r="D479" i="4"/>
  <c r="C479" i="1"/>
  <c r="F633" i="4"/>
  <c r="D629" i="4"/>
  <c r="C627" i="1"/>
  <c r="F147" i="5"/>
  <c r="C1152" i="1"/>
  <c r="B327" i="9"/>
  <c r="B331" i="9"/>
  <c r="B335" i="9"/>
  <c r="B339" i="9"/>
  <c r="G1564" i="1"/>
  <c r="I1564" i="1" s="1"/>
  <c r="G1566" i="1"/>
  <c r="I1566" i="1" s="1"/>
  <c r="G1568" i="1"/>
  <c r="I1568" i="1" s="1"/>
  <c r="G1573" i="1"/>
  <c r="I1573" i="1" s="1"/>
  <c r="J1573" i="1"/>
  <c r="G1575" i="1"/>
  <c r="I1575" i="1" s="1"/>
  <c r="J1575" i="1"/>
  <c r="H1583" i="1"/>
  <c r="G1583" i="1"/>
  <c r="H1587" i="1"/>
  <c r="G1587" i="1"/>
  <c r="H1591" i="1"/>
  <c r="G1591" i="1"/>
  <c r="H1595" i="1"/>
  <c r="G1595" i="1"/>
  <c r="G1601" i="1"/>
  <c r="G1609" i="1"/>
  <c r="G1617" i="1"/>
  <c r="H1623" i="1"/>
  <c r="H1631" i="1"/>
  <c r="H1639" i="1"/>
  <c r="H1647" i="1"/>
  <c r="H1655" i="1"/>
  <c r="H1664" i="1"/>
  <c r="G1664" i="1"/>
  <c r="H1669" i="1"/>
  <c r="G1669" i="1"/>
  <c r="H1680" i="1"/>
  <c r="G1680" i="1"/>
  <c r="H1685" i="1"/>
  <c r="G1685" i="1"/>
  <c r="E49" i="4"/>
  <c r="D45" i="1" s="1"/>
  <c r="D60" i="1"/>
  <c r="F154" i="4"/>
  <c r="D153" i="4"/>
  <c r="C150" i="1"/>
  <c r="D82" i="4"/>
  <c r="F91" i="4"/>
  <c r="F126" i="4"/>
  <c r="D125" i="4"/>
  <c r="F362" i="4"/>
  <c r="D361" i="4"/>
  <c r="F251" i="5"/>
  <c r="G1600" i="1"/>
  <c r="H1603" i="1"/>
  <c r="G1608" i="1"/>
  <c r="H1611" i="1"/>
  <c r="G1616" i="1"/>
  <c r="H1619" i="1"/>
  <c r="G1624" i="1"/>
  <c r="G1632" i="1"/>
  <c r="H1635" i="1"/>
  <c r="G1640" i="1"/>
  <c r="H1643" i="1"/>
  <c r="G1648" i="1"/>
  <c r="H1651" i="1"/>
  <c r="G1656" i="1"/>
  <c r="E7" i="4"/>
  <c r="E230" i="4"/>
  <c r="D226" i="1" s="1"/>
  <c r="E491" i="4"/>
  <c r="D485" i="1" s="1"/>
  <c r="F603" i="4"/>
  <c r="D597" i="4"/>
  <c r="F76" i="5"/>
  <c r="D70" i="5"/>
  <c r="E88" i="5"/>
  <c r="F120" i="5"/>
  <c r="D119" i="5"/>
  <c r="E308" i="4"/>
  <c r="F437" i="4"/>
  <c r="D431" i="4"/>
  <c r="F497" i="4"/>
  <c r="D491" i="4"/>
  <c r="E535" i="4"/>
  <c r="F8" i="5"/>
  <c r="D7" i="5"/>
  <c r="E12" i="5"/>
  <c r="F255" i="5"/>
  <c r="D254" i="5"/>
  <c r="D250" i="5" s="1"/>
  <c r="E141" i="6"/>
  <c r="F90" i="6"/>
  <c r="D89" i="6"/>
  <c r="E273" i="4"/>
  <c r="D269" i="1" s="1"/>
  <c r="D309" i="4"/>
  <c r="D321" i="4"/>
  <c r="D466" i="4"/>
  <c r="F523" i="4"/>
  <c r="D522" i="4"/>
  <c r="F219" i="5"/>
  <c r="D218" i="5"/>
  <c r="D176" i="5" s="1"/>
  <c r="F6" i="6"/>
  <c r="D5" i="6"/>
  <c r="F427" i="4"/>
  <c r="D45" i="8" l="1"/>
  <c r="C1621" i="1" s="1"/>
  <c r="H1627" i="1"/>
  <c r="I40" i="3"/>
  <c r="D44" i="8"/>
  <c r="C1620" i="1" s="1"/>
  <c r="I39" i="3"/>
  <c r="H422" i="1"/>
  <c r="G422" i="1"/>
  <c r="G641" i="1"/>
  <c r="H641" i="1"/>
  <c r="F250" i="5"/>
  <c r="C1254" i="1"/>
  <c r="H25" i="3"/>
  <c r="F176" i="5"/>
  <c r="H24" i="3"/>
  <c r="C1180" i="1"/>
  <c r="D175" i="5"/>
  <c r="F7" i="5"/>
  <c r="C1012" i="1"/>
  <c r="H22" i="3"/>
  <c r="F119" i="5"/>
  <c r="C1124" i="1"/>
  <c r="H60" i="1"/>
  <c r="G60" i="1"/>
  <c r="H212" i="1"/>
  <c r="G212" i="1"/>
  <c r="G388" i="1"/>
  <c r="H388" i="1"/>
  <c r="H39" i="1"/>
  <c r="G39" i="1"/>
  <c r="F89" i="6"/>
  <c r="C1484" i="1"/>
  <c r="D3" i="1"/>
  <c r="E6" i="4"/>
  <c r="C121" i="1"/>
  <c r="F125" i="4"/>
  <c r="G150" i="1"/>
  <c r="H150" i="1"/>
  <c r="H269" i="1"/>
  <c r="G269" i="1"/>
  <c r="H130" i="1"/>
  <c r="G130" i="1"/>
  <c r="H166" i="1"/>
  <c r="G166" i="1"/>
  <c r="G32" i="1"/>
  <c r="H32" i="1"/>
  <c r="G4" i="1"/>
  <c r="H4" i="1"/>
  <c r="E175" i="5"/>
  <c r="D1179" i="1" s="1"/>
  <c r="I24" i="3"/>
  <c r="D1180" i="1"/>
  <c r="G565" i="1"/>
  <c r="H565" i="1"/>
  <c r="H1513" i="1"/>
  <c r="G1513" i="1"/>
  <c r="F321" i="4"/>
  <c r="C316" i="1"/>
  <c r="D1093" i="1"/>
  <c r="E69" i="5"/>
  <c r="D152" i="4"/>
  <c r="F153" i="4"/>
  <c r="C149" i="1"/>
  <c r="H24" i="9"/>
  <c r="G24" i="9"/>
  <c r="H46" i="1"/>
  <c r="G46" i="1"/>
  <c r="I1552" i="1"/>
  <c r="H467" i="1"/>
  <c r="G467" i="1"/>
  <c r="E360" i="4"/>
  <c r="C160" i="1"/>
  <c r="F164" i="4"/>
  <c r="D6" i="4"/>
  <c r="F7" i="4"/>
  <c r="C3" i="1"/>
  <c r="I1547" i="1"/>
  <c r="H19" i="9"/>
  <c r="E19" i="9" s="1"/>
  <c r="B19" i="9" s="1"/>
  <c r="H1510" i="1"/>
  <c r="G1510" i="1"/>
  <c r="G1206" i="1"/>
  <c r="H1206" i="1"/>
  <c r="I1572" i="1"/>
  <c r="E179" i="9"/>
  <c r="B179" i="9" s="1"/>
  <c r="F228" i="9"/>
  <c r="B228" i="9" s="1"/>
  <c r="G1621" i="1"/>
  <c r="H1621" i="1"/>
  <c r="E344" i="9"/>
  <c r="I10" i="3" s="1"/>
  <c r="B345" i="9"/>
  <c r="F114" i="6"/>
  <c r="H30" i="3"/>
  <c r="C1509" i="1"/>
  <c r="F254" i="5"/>
  <c r="C1258" i="1"/>
  <c r="F82" i="4"/>
  <c r="C78" i="1"/>
  <c r="F629" i="4"/>
  <c r="C623" i="1"/>
  <c r="H73" i="1"/>
  <c r="G73" i="1"/>
  <c r="H1277" i="1"/>
  <c r="G1277" i="1"/>
  <c r="H108" i="1"/>
  <c r="G108" i="1"/>
  <c r="G1430" i="1"/>
  <c r="H1430" i="1"/>
  <c r="E309" i="9"/>
  <c r="B309" i="9" s="1"/>
  <c r="H1570" i="1"/>
  <c r="G1570" i="1"/>
  <c r="H1537" i="1"/>
  <c r="G1537" i="1"/>
  <c r="G368" i="1"/>
  <c r="H368" i="1"/>
  <c r="F218" i="5"/>
  <c r="C1222" i="1"/>
  <c r="G338" i="9"/>
  <c r="E338" i="9" s="1"/>
  <c r="B338" i="9" s="1"/>
  <c r="F466" i="4"/>
  <c r="C460" i="1"/>
  <c r="D430" i="4"/>
  <c r="F431" i="4"/>
  <c r="C425" i="1"/>
  <c r="F597" i="4"/>
  <c r="C591" i="1"/>
  <c r="D535" i="4"/>
  <c r="H1152" i="1"/>
  <c r="G1152" i="1"/>
  <c r="H464" i="1"/>
  <c r="G464" i="1"/>
  <c r="F230" i="4"/>
  <c r="C226" i="1"/>
  <c r="C102" i="1"/>
  <c r="F106" i="4"/>
  <c r="D529" i="1"/>
  <c r="H479" i="1"/>
  <c r="G479" i="1"/>
  <c r="E430" i="4"/>
  <c r="G199" i="1"/>
  <c r="H199" i="1"/>
  <c r="I1567" i="1"/>
  <c r="D141" i="6"/>
  <c r="F5" i="6"/>
  <c r="C1400" i="1"/>
  <c r="G347" i="9"/>
  <c r="E347" i="9" s="1"/>
  <c r="H27" i="3"/>
  <c r="F522" i="4"/>
  <c r="C516" i="1"/>
  <c r="F309" i="4"/>
  <c r="C304" i="1"/>
  <c r="D308" i="4"/>
  <c r="I31" i="3"/>
  <c r="D1536" i="1"/>
  <c r="E7" i="5"/>
  <c r="D1017" i="1"/>
  <c r="F491" i="4"/>
  <c r="C485" i="1"/>
  <c r="E417" i="4"/>
  <c r="D412" i="1" s="1"/>
  <c r="D303" i="1"/>
  <c r="D69" i="5"/>
  <c r="F70" i="5"/>
  <c r="C1075" i="1"/>
  <c r="D360" i="4"/>
  <c r="F361" i="4"/>
  <c r="C356" i="1"/>
  <c r="G627" i="1"/>
  <c r="H627" i="1"/>
  <c r="C473" i="1"/>
  <c r="F479" i="4"/>
  <c r="G451" i="1"/>
  <c r="H451" i="1"/>
  <c r="G227" i="1"/>
  <c r="H227" i="1"/>
  <c r="D198" i="1"/>
  <c r="E152" i="4"/>
  <c r="F49" i="4"/>
  <c r="C45" i="1"/>
  <c r="F202" i="4"/>
  <c r="C198" i="1"/>
  <c r="H19" i="1"/>
  <c r="G19" i="1"/>
  <c r="H309" i="1"/>
  <c r="G309" i="1"/>
  <c r="I1569" i="1"/>
  <c r="H293" i="1"/>
  <c r="G293" i="1"/>
  <c r="H40" i="1"/>
  <c r="G40" i="1"/>
  <c r="G25" i="1"/>
  <c r="H25" i="1"/>
  <c r="I1549" i="1"/>
  <c r="I30" i="3"/>
  <c r="D1509" i="1"/>
  <c r="I25" i="3"/>
  <c r="D1254" i="1"/>
  <c r="H578" i="1"/>
  <c r="G578" i="1"/>
  <c r="E180" i="9"/>
  <c r="B180" i="9" s="1"/>
  <c r="B207" i="9"/>
  <c r="G343" i="9" l="1"/>
  <c r="E343" i="9" s="1"/>
  <c r="B343" i="9" s="1"/>
  <c r="G342" i="9"/>
  <c r="E342" i="9" s="1"/>
  <c r="K1480" i="9"/>
  <c r="H1620" i="1"/>
  <c r="H11" i="3"/>
  <c r="N3" i="9" s="1"/>
  <c r="G1620" i="1"/>
  <c r="E24" i="9"/>
  <c r="H356" i="1"/>
  <c r="G356" i="1"/>
  <c r="G485" i="1"/>
  <c r="H485" i="1"/>
  <c r="D422" i="4"/>
  <c r="F6" i="4"/>
  <c r="C2" i="1"/>
  <c r="H17" i="3"/>
  <c r="G45" i="1"/>
  <c r="H45" i="1"/>
  <c r="H623" i="1"/>
  <c r="G623" i="1"/>
  <c r="G1258" i="1"/>
  <c r="H1258" i="1"/>
  <c r="H1400" i="1"/>
  <c r="G1400" i="1"/>
  <c r="D639" i="4"/>
  <c r="F430" i="4"/>
  <c r="C424" i="1"/>
  <c r="H1222" i="1"/>
  <c r="G1222" i="1"/>
  <c r="B24" i="9"/>
  <c r="D299" i="4"/>
  <c r="H18" i="3"/>
  <c r="C148" i="1"/>
  <c r="F152" i="4"/>
  <c r="G1180" i="1"/>
  <c r="H1180" i="1"/>
  <c r="H1254" i="1"/>
  <c r="G1254" i="1"/>
  <c r="F535" i="4"/>
  <c r="D640" i="4"/>
  <c r="C529" i="1"/>
  <c r="E422" i="4"/>
  <c r="I17" i="3"/>
  <c r="D2" i="1"/>
  <c r="F175" i="5"/>
  <c r="C1179" i="1"/>
  <c r="G473" i="1"/>
  <c r="H473" i="1"/>
  <c r="F69" i="5"/>
  <c r="H23" i="3"/>
  <c r="C1074" i="1"/>
  <c r="H516" i="1"/>
  <c r="G516" i="1"/>
  <c r="G102" i="1"/>
  <c r="H102" i="1"/>
  <c r="H591" i="1"/>
  <c r="G591" i="1"/>
  <c r="H198" i="1"/>
  <c r="G198" i="1"/>
  <c r="E299" i="4"/>
  <c r="I18" i="3"/>
  <c r="D148" i="1"/>
  <c r="D418" i="4"/>
  <c r="F360" i="4"/>
  <c r="C355" i="1"/>
  <c r="H1017" i="1"/>
  <c r="G1017" i="1"/>
  <c r="D417" i="4"/>
  <c r="C303" i="1"/>
  <c r="F308" i="4"/>
  <c r="H226" i="1"/>
  <c r="G226" i="1"/>
  <c r="H460" i="1"/>
  <c r="G460" i="1"/>
  <c r="H78" i="1"/>
  <c r="G78" i="1"/>
  <c r="G1509" i="1"/>
  <c r="H1509" i="1"/>
  <c r="H3" i="1"/>
  <c r="G3" i="1"/>
  <c r="H160" i="1"/>
  <c r="G160" i="1"/>
  <c r="I23" i="3"/>
  <c r="D1074" i="1"/>
  <c r="H1484" i="1"/>
  <c r="G1484" i="1"/>
  <c r="H1124" i="1"/>
  <c r="G1124" i="1"/>
  <c r="B347" i="9"/>
  <c r="E346" i="9"/>
  <c r="H316" i="1"/>
  <c r="G316" i="1"/>
  <c r="G1075" i="1"/>
  <c r="H1075" i="1"/>
  <c r="E6" i="5"/>
  <c r="I22" i="3"/>
  <c r="D1012" i="1"/>
  <c r="G1012" i="1" s="1"/>
  <c r="G304" i="1"/>
  <c r="H304" i="1"/>
  <c r="F141" i="6"/>
  <c r="H31" i="3"/>
  <c r="C1536" i="1"/>
  <c r="E639" i="4"/>
  <c r="D633" i="1" s="1"/>
  <c r="D424" i="1"/>
  <c r="E640" i="4"/>
  <c r="D634" i="1" s="1"/>
  <c r="H425" i="1"/>
  <c r="G425" i="1"/>
  <c r="E418" i="4"/>
  <c r="D413" i="1" s="1"/>
  <c r="D355" i="1"/>
  <c r="H149" i="1"/>
  <c r="G149" i="1"/>
  <c r="H1093" i="1"/>
  <c r="G1093" i="1"/>
  <c r="H121" i="1"/>
  <c r="G121" i="1"/>
  <c r="D6" i="5"/>
  <c r="E341" i="9" l="1"/>
  <c r="I11" i="3" s="1"/>
  <c r="B342" i="9"/>
  <c r="G355" i="1"/>
  <c r="H355" i="1"/>
  <c r="C633" i="1"/>
  <c r="F639" i="4"/>
  <c r="H2" i="1"/>
  <c r="G2" i="1"/>
  <c r="D423" i="4"/>
  <c r="F299" i="4"/>
  <c r="D301" i="4"/>
  <c r="C295" i="1"/>
  <c r="D1011" i="1"/>
  <c r="H299" i="9"/>
  <c r="F418" i="4"/>
  <c r="C413" i="1"/>
  <c r="H1074" i="1"/>
  <c r="G1074" i="1"/>
  <c r="F640" i="4"/>
  <c r="C634" i="1"/>
  <c r="G424" i="1"/>
  <c r="H424" i="1"/>
  <c r="D300" i="4"/>
  <c r="H303" i="1"/>
  <c r="G303" i="1"/>
  <c r="E643" i="4"/>
  <c r="D417" i="1"/>
  <c r="H1012" i="1"/>
  <c r="F6" i="5"/>
  <c r="C1011" i="1"/>
  <c r="G306" i="9"/>
  <c r="E306" i="9" s="1"/>
  <c r="B306" i="9" s="1"/>
  <c r="G299" i="9"/>
  <c r="E299" i="9" s="1"/>
  <c r="F417" i="4"/>
  <c r="C412" i="1"/>
  <c r="E423" i="4"/>
  <c r="E424" i="4" s="1"/>
  <c r="D419" i="1" s="1"/>
  <c r="E301" i="4"/>
  <c r="D297" i="1" s="1"/>
  <c r="D295" i="1"/>
  <c r="E300" i="4"/>
  <c r="D296" i="1" s="1"/>
  <c r="H529" i="1"/>
  <c r="G529" i="1"/>
  <c r="G1536" i="1"/>
  <c r="H1536" i="1"/>
  <c r="H1179" i="1"/>
  <c r="G1179" i="1"/>
  <c r="H148" i="1"/>
  <c r="G148" i="1"/>
  <c r="H9" i="3"/>
  <c r="D643" i="4"/>
  <c r="F422" i="4"/>
  <c r="C417" i="1"/>
  <c r="D644" i="4" l="1"/>
  <c r="D425" i="4"/>
  <c r="F423" i="4"/>
  <c r="C418" i="1"/>
  <c r="G20" i="9"/>
  <c r="D424" i="4"/>
  <c r="G412" i="1"/>
  <c r="H412" i="1"/>
  <c r="H1011" i="1"/>
  <c r="H8" i="3"/>
  <c r="G1011" i="1"/>
  <c r="D637" i="1"/>
  <c r="F300" i="4"/>
  <c r="C296" i="1"/>
  <c r="G634" i="1"/>
  <c r="H634" i="1"/>
  <c r="H413" i="1"/>
  <c r="G413" i="1"/>
  <c r="H295" i="1"/>
  <c r="G295" i="1"/>
  <c r="H633" i="1"/>
  <c r="G633" i="1"/>
  <c r="F301" i="4"/>
  <c r="C297" i="1"/>
  <c r="G417" i="1"/>
  <c r="H417" i="1"/>
  <c r="I9" i="3"/>
  <c r="K3" i="9"/>
  <c r="E644" i="4"/>
  <c r="E645" i="4" s="1"/>
  <c r="E425" i="4"/>
  <c r="D420" i="1" s="1"/>
  <c r="D418" i="1"/>
  <c r="H20" i="9"/>
  <c r="F643" i="4"/>
  <c r="C637" i="1"/>
  <c r="D645" i="4"/>
  <c r="B299" i="9"/>
  <c r="H637" i="1" l="1"/>
  <c r="G637" i="1"/>
  <c r="H418" i="1"/>
  <c r="G418" i="1"/>
  <c r="D638" i="1"/>
  <c r="E646" i="4"/>
  <c r="H296" i="1"/>
  <c r="G296" i="1"/>
  <c r="M3" i="9"/>
  <c r="F424" i="4"/>
  <c r="C419" i="1"/>
  <c r="F425" i="4"/>
  <c r="C420" i="1"/>
  <c r="E649" i="4"/>
  <c r="D639" i="1"/>
  <c r="H297" i="1"/>
  <c r="G297" i="1"/>
  <c r="F645" i="4"/>
  <c r="D649" i="4"/>
  <c r="C639" i="1"/>
  <c r="E20" i="9"/>
  <c r="B20" i="9" s="1"/>
  <c r="D646" i="4"/>
  <c r="F644" i="4"/>
  <c r="C638" i="1"/>
  <c r="F646" i="4" l="1"/>
  <c r="D650" i="4"/>
  <c r="C640" i="1"/>
  <c r="G297" i="9"/>
  <c r="E297" i="9" s="1"/>
  <c r="B297" i="9" s="1"/>
  <c r="I19" i="3"/>
  <c r="D643" i="1"/>
  <c r="G419" i="1"/>
  <c r="H419" i="1"/>
  <c r="H420" i="1"/>
  <c r="G420" i="1"/>
  <c r="H333" i="9"/>
  <c r="G333" i="9"/>
  <c r="E333" i="9" s="1"/>
  <c r="D640" i="1"/>
  <c r="E650" i="4"/>
  <c r="F649" i="4"/>
  <c r="H19" i="3"/>
  <c r="C643" i="1"/>
  <c r="G638" i="1"/>
  <c r="H638" i="1"/>
  <c r="H639" i="1"/>
  <c r="G639" i="1"/>
  <c r="B333" i="9" l="1"/>
  <c r="E298" i="9"/>
  <c r="I8" i="3" s="1"/>
  <c r="I20" i="3"/>
  <c r="D644" i="1"/>
  <c r="G640" i="1"/>
  <c r="H640" i="1"/>
  <c r="H643" i="1"/>
  <c r="G643" i="1"/>
  <c r="F650" i="4"/>
  <c r="C644" i="1"/>
  <c r="H20" i="3"/>
  <c r="G644" i="1" l="1"/>
  <c r="H644" i="1"/>
  <c r="H7" i="3"/>
  <c r="J3" i="9" l="1"/>
  <c r="H295" i="9" l="1"/>
  <c r="L293" i="9"/>
  <c r="F293" i="9" s="1"/>
  <c r="H18" i="9"/>
  <c r="G295" i="9"/>
  <c r="G18" i="9"/>
  <c r="G17" i="9"/>
  <c r="G22" i="9"/>
  <c r="M16" i="9"/>
  <c r="L15" i="9"/>
  <c r="H15" i="9"/>
  <c r="G21" i="9"/>
  <c r="H17" i="9"/>
  <c r="I11" i="9"/>
  <c r="L16" i="9"/>
  <c r="K9" i="9"/>
  <c r="J6" i="9"/>
  <c r="I13" i="9"/>
  <c r="J8" i="9"/>
  <c r="I12" i="9"/>
  <c r="J7" i="9"/>
  <c r="I17" i="9"/>
  <c r="H22" i="9"/>
  <c r="G15" i="9"/>
  <c r="E15" i="9" s="1"/>
  <c r="K8" i="9"/>
  <c r="K11" i="9"/>
  <c r="I5" i="9"/>
  <c r="K13" i="9"/>
  <c r="J9" i="9"/>
  <c r="M15" i="9"/>
  <c r="I9" i="9"/>
  <c r="K12" i="9"/>
  <c r="G16" i="9"/>
  <c r="H21" i="9"/>
  <c r="J10" i="9"/>
  <c r="J5" i="9"/>
  <c r="J12" i="9"/>
  <c r="K7" i="9"/>
  <c r="J11" i="9"/>
  <c r="K6" i="9"/>
  <c r="K5" i="9"/>
  <c r="I6" i="9"/>
  <c r="H16" i="9"/>
  <c r="J17" i="9"/>
  <c r="I7" i="9"/>
  <c r="K10" i="9"/>
  <c r="I8" i="9"/>
  <c r="J13" i="9"/>
  <c r="E295" i="9" l="1"/>
  <c r="B295" i="9" s="1"/>
  <c r="E7" i="9"/>
  <c r="B7" i="9" s="1"/>
  <c r="E16" i="9"/>
  <c r="E23" i="9"/>
  <c r="I7" i="3" s="1"/>
  <c r="E12" i="9"/>
  <c r="B12" i="9" s="1"/>
  <c r="E21" i="9"/>
  <c r="B21" i="9" s="1"/>
  <c r="E22" i="9"/>
  <c r="B22" i="9" s="1"/>
  <c r="E8" i="9"/>
  <c r="B8" i="9" s="1"/>
  <c r="E10" i="9"/>
  <c r="B10" i="9" s="1"/>
  <c r="E9" i="9"/>
  <c r="B9" i="9" s="1"/>
  <c r="E5" i="9"/>
  <c r="F16" i="9"/>
  <c r="B16" i="9" s="1"/>
  <c r="E17" i="9"/>
  <c r="B17" i="9" s="1"/>
  <c r="B293" i="9"/>
  <c r="F23" i="9"/>
  <c r="E6" i="9"/>
  <c r="B6" i="9" s="1"/>
  <c r="E13" i="9"/>
  <c r="B13" i="9" s="1"/>
  <c r="E11" i="9"/>
  <c r="B11" i="9" s="1"/>
  <c r="F15" i="9"/>
  <c r="E18" i="9"/>
  <c r="B18" i="9" s="1"/>
  <c r="F14" i="9" l="1"/>
  <c r="F3" i="9" s="1"/>
  <c r="E4" i="9"/>
  <c r="B5" i="9"/>
  <c r="E14" i="9"/>
  <c r="I13" i="3" s="1"/>
  <c r="B15" i="9"/>
  <c r="E3" i="9" l="1"/>
</calcChain>
</file>

<file path=xl/sharedStrings.xml><?xml version="1.0" encoding="utf-8"?>
<sst xmlns="http://schemas.openxmlformats.org/spreadsheetml/2006/main" count="4724" uniqueCount="3657">
  <si>
    <t>Obveznik:</t>
  </si>
  <si>
    <t>44178 - AGENCIJA ZA DRUŠTVENO POTICANU STANOGRADNJU GRADA DUBROVNIKA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</si>
  <si>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</si>
  <si>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</si>
  <si>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</si>
  <si>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</si>
  <si>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</si>
  <si>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</si>
  <si>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</si>
  <si>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</si>
  <si>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</si>
  <si>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</si>
  <si>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</si>
  <si>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</si>
  <si>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</si>
  <si>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</si>
  <si>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</si>
  <si>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</si>
  <si>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</si>
  <si>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</si>
  <si>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</si>
  <si>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</si>
  <si>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</si>
  <si>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</si>
  <si>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</si>
  <si>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</si>
  <si>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</si>
  <si>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</si>
  <si>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</si>
  <si>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</si>
  <si>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</si>
  <si>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</si>
  <si>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</si>
  <si>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</si>
  <si>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</si>
  <si>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</si>
  <si>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</si>
  <si>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</si>
  <si>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</si>
  <si>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</si>
  <si>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</si>
  <si>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</si>
  <si>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</si>
  <si>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</si>
  <si>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</si>
  <si>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</si>
  <si>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</si>
  <si>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</si>
  <si>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</si>
  <si>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</si>
  <si>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</si>
  <si>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</si>
  <si>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</si>
  <si>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</si>
  <si>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</si>
  <si>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</si>
  <si>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</si>
  <si>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</si>
  <si>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</si>
  <si>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</si>
  <si>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</si>
  <si>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</si>
  <si>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</si>
  <si>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</si>
  <si>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</si>
  <si>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</si>
  <si>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</si>
  <si>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</si>
  <si>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</si>
  <si>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</si>
  <si>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</si>
  <si>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</si>
  <si>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</si>
  <si>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</si>
  <si>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</si>
  <si>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</si>
  <si>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</si>
  <si>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</si>
  <si>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</si>
  <si>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</si>
  <si>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</si>
  <si>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</si>
  <si>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</si>
  <si>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</si>
  <si>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</si>
  <si>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</si>
  <si>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</si>
  <si>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</si>
  <si>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</si>
  <si>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</si>
  <si>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</si>
  <si>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</si>
  <si>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</si>
  <si>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</si>
  <si>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</si>
  <si>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</si>
  <si>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</si>
  <si>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</si>
  <si>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</si>
  <si>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</si>
  <si>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</si>
  <si>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</si>
  <si>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</si>
  <si>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</si>
  <si>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</si>
  <si>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</si>
  <si>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</si>
  <si>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</si>
  <si>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</si>
  <si>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</si>
  <si>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</si>
  <si>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</si>
  <si>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</si>
  <si>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</si>
  <si>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</si>
  <si>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</si>
  <si>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</si>
  <si>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</si>
  <si>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</si>
  <si>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</si>
  <si>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</si>
  <si>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</si>
  <si>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</si>
  <si>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</si>
  <si>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</si>
  <si>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</si>
  <si>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</si>
  <si>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</si>
  <si>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</si>
  <si>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</si>
  <si>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</si>
  <si>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</si>
  <si>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</si>
  <si>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</si>
  <si>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</si>
  <si>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</si>
  <si>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</si>
  <si>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</si>
  <si>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</si>
  <si>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</si>
  <si>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</si>
  <si>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</si>
  <si>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</si>
  <si>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</si>
  <si>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</si>
  <si>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</si>
  <si>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</si>
  <si>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</si>
  <si>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</si>
  <si>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</si>
  <si>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</si>
  <si>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</si>
  <si>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</si>
  <si>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</si>
  <si>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</si>
  <si>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</si>
  <si>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</si>
  <si>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</si>
  <si>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</si>
  <si>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</si>
  <si>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</si>
  <si>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</si>
  <si>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</si>
  <si>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</si>
  <si>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</si>
  <si>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</si>
  <si>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</si>
  <si>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</si>
  <si>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</si>
  <si>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</si>
  <si>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</si>
  <si>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</si>
  <si>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</si>
  <si>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</si>
  <si>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</si>
  <si>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</si>
  <si>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</si>
  <si>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</si>
  <si>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</si>
  <si>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</si>
  <si>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</si>
  <si>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</si>
  <si>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</si>
  <si>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</si>
  <si>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</si>
  <si>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</si>
  <si>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</si>
  <si>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</si>
  <si>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</si>
  <si>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</si>
  <si>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</si>
  <si>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</si>
  <si>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</si>
  <si>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</si>
  <si>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</si>
  <si>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</si>
  <si>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</si>
  <si>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</si>
  <si>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</si>
  <si>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</si>
  <si>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</si>
  <si>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</si>
  <si>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</si>
  <si>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</si>
  <si>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</si>
  <si>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</si>
  <si>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</si>
  <si>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</si>
  <si>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</si>
  <si>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</si>
  <si>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</si>
  <si>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</si>
  <si>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</si>
  <si>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</si>
  <si>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</si>
  <si>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</si>
  <si>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</si>
  <si>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</si>
  <si>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</si>
  <si>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</si>
  <si>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</si>
  <si>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</si>
  <si>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</si>
  <si>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</si>
  <si>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</si>
  <si>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</si>
  <si>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</si>
  <si>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</si>
  <si>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</si>
  <si>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</si>
  <si>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</si>
  <si>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</si>
  <si>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</si>
  <si>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</si>
  <si>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</si>
  <si>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</si>
  <si>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</si>
  <si>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</si>
  <si>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</si>
  <si>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</si>
  <si>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</si>
  <si>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</si>
  <si>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</si>
  <si>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</si>
  <si>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</si>
  <si>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</si>
  <si>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</si>
  <si>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</si>
  <si>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</si>
  <si>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</si>
  <si>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</si>
  <si>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</si>
  <si>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</si>
  <si>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</si>
  <si>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</si>
  <si>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</si>
  <si>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</si>
  <si>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</si>
  <si>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</si>
  <si>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</si>
  <si>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</si>
  <si>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</si>
  <si>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</si>
  <si>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</si>
  <si>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</si>
  <si>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</si>
  <si>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</si>
  <si>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</si>
  <si>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</si>
  <si>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</si>
  <si>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</si>
  <si>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</si>
  <si>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</si>
  <si>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</si>
  <si>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</si>
  <si>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</si>
  <si>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</si>
  <si>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</si>
  <si>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</si>
  <si>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</si>
  <si>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</si>
  <si>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</si>
  <si>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</si>
  <si>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</si>
  <si>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</si>
  <si>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</si>
  <si>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</si>
  <si>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</si>
  <si>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</si>
  <si>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</si>
  <si>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</si>
  <si>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</si>
  <si>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</si>
  <si>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</si>
  <si>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</si>
  <si>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</si>
  <si>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</si>
  <si>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</si>
  <si>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</si>
  <si>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</si>
  <si>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</si>
  <si>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</si>
  <si>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</si>
  <si>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</si>
  <si>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</si>
  <si>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</si>
  <si>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</si>
  <si>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</si>
  <si>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</si>
  <si>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</si>
  <si>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</si>
  <si>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</si>
  <si>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</si>
  <si>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</si>
  <si>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</si>
  <si>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</si>
  <si>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</si>
  <si>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</si>
  <si>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</si>
  <si>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</si>
  <si>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</si>
  <si>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</si>
  <si>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</si>
  <si>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</si>
  <si>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</si>
  <si>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</si>
  <si>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</si>
  <si>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</si>
  <si>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</si>
  <si>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</si>
  <si>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</si>
  <si>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</si>
  <si>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</si>
  <si>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</si>
  <si>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</si>
  <si>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</si>
  <si>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</si>
  <si>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</si>
  <si>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</si>
  <si>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</si>
  <si>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</si>
  <si>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</si>
  <si>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</si>
  <si>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</si>
  <si>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</si>
  <si>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</si>
  <si>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</si>
  <si>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</si>
  <si>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</si>
  <si>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</si>
  <si>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</si>
  <si>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</si>
  <si>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</si>
  <si>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</si>
  <si>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</si>
  <si>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</si>
  <si>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</si>
  <si>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</si>
  <si>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</si>
  <si>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</si>
  <si>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</si>
  <si>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</si>
  <si>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</si>
  <si>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</si>
  <si>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</si>
  <si>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</si>
  <si>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</si>
  <si>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</si>
  <si>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</si>
  <si>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</si>
  <si>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</si>
  <si>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</si>
  <si>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</si>
  <si>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</si>
  <si>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</si>
  <si>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</si>
  <si>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</si>
  <si>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</si>
  <si>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</si>
  <si>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</si>
  <si>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</si>
  <si>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</si>
  <si>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</si>
  <si>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</si>
  <si>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</si>
  <si>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</si>
  <si>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</si>
  <si>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</si>
  <si>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</si>
  <si>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</si>
  <si>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</si>
  <si>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</si>
  <si>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</si>
  <si>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</si>
  <si>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</si>
  <si>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</si>
  <si>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</si>
  <si>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</si>
  <si>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</si>
  <si>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</si>
  <si>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</si>
  <si>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</si>
  <si>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</si>
  <si>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</si>
  <si>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</si>
  <si>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</si>
  <si>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</si>
  <si>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</si>
  <si>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</si>
  <si>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</si>
  <si>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</si>
  <si>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</si>
  <si>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</si>
  <si>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</si>
  <si>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</si>
  <si>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</si>
  <si>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</si>
  <si>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</si>
  <si>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</si>
  <si>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</si>
  <si>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</si>
  <si>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</si>
  <si>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</si>
  <si>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</si>
  <si>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</si>
  <si>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</si>
  <si>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</si>
  <si>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</si>
  <si>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</si>
  <si>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</si>
  <si>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</si>
  <si>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</si>
  <si>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</si>
  <si>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</si>
  <si>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</si>
  <si>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</si>
  <si>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</si>
  <si>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</si>
  <si>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</si>
  <si>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</si>
  <si>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</si>
  <si>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</si>
  <si>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</si>
  <si>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</si>
  <si>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</si>
  <si>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</si>
  <si>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</si>
  <si>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</si>
  <si>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</si>
  <si>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</si>
  <si>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</si>
  <si>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</si>
  <si>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</si>
  <si>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</si>
  <si>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</si>
  <si>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</si>
  <si>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</si>
  <si>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</si>
  <si>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</si>
  <si>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</si>
  <si>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</si>
  <si>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</si>
  <si>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</si>
  <si>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</si>
  <si>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</si>
  <si>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</si>
  <si>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</si>
  <si>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</si>
  <si>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</si>
  <si>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</si>
  <si>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</si>
  <si>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</si>
  <si>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</si>
  <si>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</si>
  <si>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</si>
  <si>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</si>
  <si>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</si>
  <si>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</si>
  <si>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</si>
  <si>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</si>
  <si>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</si>
  <si>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</si>
  <si>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</si>
  <si>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</si>
  <si>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</si>
  <si>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</si>
  <si>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</si>
  <si>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</si>
  <si>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</si>
  <si>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</si>
  <si>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</si>
  <si>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</si>
  <si>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</si>
  <si>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</si>
  <si>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</si>
  <si>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</si>
  <si>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</si>
  <si>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</si>
  <si>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</si>
  <si>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</si>
  <si>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</si>
  <si>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</si>
  <si>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</si>
  <si>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</si>
  <si>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</si>
  <si>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</si>
  <si>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</si>
  <si>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</si>
  <si>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</si>
  <si>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</si>
  <si>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</si>
  <si>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</si>
  <si>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</si>
  <si>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</si>
  <si>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</si>
  <si>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</si>
  <si>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</si>
  <si>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</si>
  <si>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</si>
  <si>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</si>
  <si>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</si>
  <si>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</si>
  <si>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</si>
  <si>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</si>
  <si>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</si>
  <si>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</si>
  <si>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</si>
  <si>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</si>
  <si>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</si>
  <si>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</si>
  <si>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</si>
  <si>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</si>
  <si>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</si>
  <si>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</si>
  <si>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</si>
  <si>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</si>
  <si>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</si>
  <si>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</si>
  <si>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</si>
  <si>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</si>
  <si>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</si>
  <si>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</si>
  <si>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</si>
  <si>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</si>
  <si>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</si>
  <si>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</si>
  <si>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</si>
  <si>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</si>
  <si>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</si>
  <si>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</si>
  <si>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</si>
  <si>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</si>
  <si>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</si>
  <si>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</si>
  <si>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</si>
  <si>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</si>
  <si>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</si>
  <si>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</si>
  <si>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</si>
  <si>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</si>
  <si>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</si>
  <si>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</si>
  <si>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</si>
  <si>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</si>
  <si>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</si>
  <si>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</si>
  <si>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</si>
  <si>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</si>
  <si>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</si>
  <si>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</si>
  <si>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</si>
  <si>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</si>
  <si>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</si>
  <si>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</si>
  <si>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</si>
  <si>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</si>
  <si>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</si>
  <si>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</si>
  <si>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</si>
  <si>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</si>
  <si>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</si>
  <si>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</si>
  <si>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</si>
  <si>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</si>
  <si>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</si>
  <si>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</si>
  <si>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</si>
  <si>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</si>
  <si>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</si>
  <si>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</si>
  <si>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</si>
  <si>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</si>
  <si>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</si>
  <si>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</si>
  <si>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</si>
  <si>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</si>
  <si>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</si>
  <si>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</si>
  <si>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</si>
  <si>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</si>
  <si>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</si>
  <si>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</si>
  <si>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</si>
  <si>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</si>
  <si>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</si>
  <si>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</si>
  <si>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</si>
  <si>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</si>
  <si>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</si>
  <si>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</si>
  <si>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</si>
  <si>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</si>
  <si>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</si>
  <si>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</si>
  <si>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</si>
  <si>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</si>
  <si>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</si>
  <si>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</si>
  <si>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</si>
  <si>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</si>
  <si>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</si>
  <si>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</si>
  <si>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</si>
  <si>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</si>
  <si>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</si>
  <si>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</si>
  <si>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</si>
  <si>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</si>
  <si>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</si>
  <si>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</si>
  <si>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</si>
  <si>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</si>
  <si>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</si>
  <si>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</si>
  <si>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</si>
  <si>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</si>
  <si>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</si>
  <si>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</si>
  <si>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</si>
  <si>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</si>
  <si>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</si>
  <si>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</si>
  <si>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</si>
  <si>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</si>
  <si>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</si>
  <si>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</si>
  <si>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</si>
  <si>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</si>
  <si>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</si>
  <si>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</si>
  <si>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</si>
  <si>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</si>
  <si>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</si>
  <si>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</si>
  <si>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</si>
  <si>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</si>
  <si>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</si>
  <si>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</si>
  <si>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</si>
  <si>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</si>
  <si>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</si>
  <si>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</si>
  <si>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</si>
  <si>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</si>
  <si>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</si>
  <si>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</si>
  <si>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</si>
  <si>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</si>
  <si>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</si>
  <si>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</si>
  <si>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</si>
  <si>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</si>
  <si>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</si>
  <si>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</si>
  <si>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</si>
  <si>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</si>
  <si>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</si>
  <si>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</si>
  <si>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</si>
  <si>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</si>
  <si>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</si>
  <si>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</si>
  <si>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</si>
  <si>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</si>
  <si>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</si>
  <si>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</si>
  <si>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</si>
  <si>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</si>
  <si>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</si>
  <si>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</si>
  <si>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</si>
  <si>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</si>
  <si>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</si>
  <si>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</si>
  <si>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</si>
  <si>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</si>
  <si>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</si>
  <si>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</si>
  <si>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</si>
  <si>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</si>
  <si>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</si>
  <si>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</si>
  <si>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</si>
  <si>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</si>
  <si>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</si>
  <si>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</si>
  <si>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</si>
  <si>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</si>
  <si>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</si>
  <si>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</si>
  <si>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</si>
  <si>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</si>
  <si>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</si>
  <si>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</si>
  <si>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</si>
  <si>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</si>
  <si>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</si>
  <si>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</si>
  <si>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</si>
  <si>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</si>
  <si>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</si>
  <si>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</si>
  <si>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</si>
  <si>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</si>
  <si>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</si>
  <si>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</si>
  <si>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</si>
  <si>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</si>
  <si>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</si>
  <si>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</si>
  <si>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</si>
  <si>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</si>
  <si>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</si>
  <si>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</si>
  <si>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</si>
  <si>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</si>
  <si>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</si>
  <si>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</si>
  <si>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</si>
  <si>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</si>
  <si>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</si>
  <si>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</si>
  <si>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</si>
  <si>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</si>
  <si>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</si>
  <si>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</si>
  <si>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</si>
  <si>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</si>
  <si>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</si>
  <si>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</si>
  <si>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</si>
  <si>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</si>
  <si>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</si>
  <si>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</si>
  <si>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</si>
  <si>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</si>
  <si>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</si>
  <si>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</si>
  <si>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</si>
  <si>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</si>
  <si>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</si>
  <si>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</si>
  <si>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</si>
  <si>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</si>
  <si>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</si>
  <si>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</si>
  <si>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</si>
  <si>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</si>
  <si>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</si>
  <si>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</si>
  <si>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</si>
  <si>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</si>
  <si>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</si>
  <si>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</si>
  <si>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</si>
  <si>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</si>
  <si>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</si>
  <si>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</si>
  <si>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</si>
  <si>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</si>
  <si>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</si>
  <si>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</si>
  <si>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</si>
  <si>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</si>
  <si>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</si>
  <si>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</si>
  <si>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</si>
  <si>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</si>
  <si>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</si>
  <si>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</si>
  <si>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</si>
  <si>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</si>
  <si>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</si>
  <si>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</si>
  <si>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</si>
  <si>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</si>
  <si>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</si>
  <si>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</si>
  <si>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</si>
  <si>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</si>
  <si>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</si>
  <si>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</si>
  <si>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</si>
  <si>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</si>
  <si>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</si>
  <si>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</si>
  <si>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</si>
  <si>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</si>
  <si>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</si>
  <si>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</si>
  <si>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</si>
  <si>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</si>
  <si>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</si>
  <si>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</si>
  <si>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</si>
  <si>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</si>
  <si>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</si>
  <si>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</si>
  <si>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</si>
  <si>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</si>
  <si>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</si>
  <si>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</si>
  <si>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</si>
  <si>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</si>
  <si>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</si>
  <si>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</si>
  <si>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</si>
  <si>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</si>
  <si>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</si>
  <si>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</si>
  <si>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</si>
  <si>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</si>
  <si>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</si>
  <si>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</si>
  <si>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</si>
  <si>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</si>
  <si>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</si>
  <si>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</si>
  <si>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</si>
  <si>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</si>
  <si>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</si>
  <si>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</si>
  <si>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</si>
  <si>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</si>
  <si>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</si>
  <si>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</si>
  <si>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</si>
  <si>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</si>
  <si>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</si>
  <si>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</si>
  <si>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</si>
  <si>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</si>
  <si>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</si>
  <si>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</si>
  <si>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</si>
  <si>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</si>
  <si>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</si>
  <si>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</si>
  <si>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</si>
  <si>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</si>
  <si>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</si>
  <si>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</si>
  <si>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</si>
  <si>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</si>
  <si>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</si>
  <si>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</si>
  <si>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</si>
  <si>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</si>
  <si>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</si>
  <si>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</si>
  <si>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</si>
  <si>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</si>
  <si>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</si>
  <si>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</si>
  <si>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</si>
  <si>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</si>
  <si>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</si>
  <si>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</si>
  <si>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</si>
  <si>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</si>
  <si>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</si>
  <si>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</si>
  <si>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</si>
  <si>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</si>
  <si>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</si>
  <si>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</si>
  <si>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</si>
  <si>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</si>
  <si>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</si>
  <si>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</si>
  <si>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</si>
  <si>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</si>
  <si>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</si>
  <si>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</si>
  <si>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</si>
  <si>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</si>
  <si>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</si>
  <si>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</si>
  <si>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</si>
  <si>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</si>
  <si>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</si>
  <si>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</si>
  <si>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</si>
  <si>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</si>
  <si>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</si>
  <si>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</si>
  <si>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</si>
  <si>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</si>
  <si>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</si>
  <si>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</si>
  <si>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</si>
  <si>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</si>
  <si>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</si>
  <si>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</si>
  <si>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</si>
  <si>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</si>
  <si>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</si>
  <si>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</si>
  <si>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</si>
  <si>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</si>
  <si>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</si>
  <si>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</si>
  <si>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</si>
  <si>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</si>
  <si>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</si>
  <si>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</si>
  <si>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</si>
  <si>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</si>
  <si>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</si>
  <si>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</si>
  <si>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</si>
  <si>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</si>
  <si>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</si>
  <si>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</si>
  <si>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</si>
  <si>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</si>
  <si>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</si>
  <si>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</si>
  <si>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</si>
  <si>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</si>
  <si>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</si>
  <si>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</si>
  <si>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</si>
  <si>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</si>
  <si>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</si>
  <si>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</si>
  <si>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</si>
  <si>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</si>
  <si>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</si>
  <si>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</si>
  <si>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</si>
  <si>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</si>
  <si>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</si>
  <si>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</si>
  <si>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</si>
  <si>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</si>
  <si>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</si>
  <si>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</si>
  <si>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</si>
  <si>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</si>
  <si>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</si>
  <si>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</si>
  <si>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</si>
  <si>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</si>
  <si>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</si>
  <si>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</si>
  <si>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</si>
  <si>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</si>
  <si>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</si>
  <si>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</si>
  <si>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</si>
  <si>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</si>
  <si>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</si>
  <si>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</si>
  <si>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</si>
  <si>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</si>
  <si>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</si>
  <si>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</si>
  <si>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</si>
  <si>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</si>
  <si>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</si>
  <si>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</si>
  <si>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</si>
  <si>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</si>
  <si>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</si>
  <si>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</si>
  <si>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</si>
  <si>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</si>
  <si>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</si>
  <si>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</si>
  <si>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</si>
  <si>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</si>
  <si>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</si>
  <si>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</si>
  <si>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</si>
  <si>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</si>
  <si>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</si>
  <si>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</si>
  <si>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</si>
  <si>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</si>
  <si>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</si>
  <si>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</si>
  <si>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</si>
  <si>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</si>
  <si>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</si>
  <si>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</si>
  <si>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</si>
  <si>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</si>
  <si>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</si>
  <si>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</si>
  <si>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</si>
  <si>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</si>
  <si>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</si>
  <si>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</si>
  <si>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</si>
  <si>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</si>
  <si>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</si>
  <si>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</si>
  <si>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</si>
  <si>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</si>
  <si>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</si>
  <si>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</si>
  <si>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</si>
  <si>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</si>
  <si>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</si>
  <si>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</si>
  <si>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</si>
  <si>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</si>
  <si>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</si>
  <si>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</si>
  <si>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</si>
  <si>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</si>
  <si>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</si>
  <si>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</si>
  <si>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</si>
  <si>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</si>
  <si>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</si>
  <si>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</si>
  <si>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</si>
  <si>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</si>
  <si>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</si>
  <si>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</si>
  <si>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</si>
  <si>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</si>
  <si>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</si>
  <si>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</si>
  <si>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</si>
  <si>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</si>
  <si>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</si>
  <si>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</si>
  <si>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</si>
  <si>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</si>
  <si>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</si>
  <si>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</si>
  <si>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</si>
  <si>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</si>
  <si>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</si>
  <si>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</si>
  <si>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</si>
  <si>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</si>
  <si>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</si>
  <si>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</si>
  <si>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</si>
  <si>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</si>
  <si>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</si>
  <si>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</si>
  <si>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</si>
  <si>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</si>
  <si>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</si>
  <si>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</si>
  <si>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</si>
  <si>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</si>
  <si>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</si>
  <si>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</si>
  <si>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</si>
  <si>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</si>
  <si>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</si>
  <si>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</si>
  <si>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</si>
  <si>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</si>
  <si>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</si>
  <si>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</si>
  <si>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</si>
  <si>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</si>
  <si>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</si>
  <si>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</si>
  <si>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</si>
  <si>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</si>
  <si>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</si>
  <si>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</si>
  <si>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</si>
  <si>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</si>
  <si>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</si>
  <si>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</si>
  <si>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</si>
  <si>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</si>
  <si>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</si>
  <si>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</si>
  <si>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</si>
  <si>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</si>
  <si>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</si>
  <si>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</si>
  <si>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</si>
  <si>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</si>
  <si>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</si>
  <si>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</si>
  <si>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</si>
  <si>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</si>
  <si>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</si>
  <si>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</si>
  <si>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</si>
  <si>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</si>
  <si>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</si>
  <si>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</si>
  <si>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</si>
  <si>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</si>
  <si>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</si>
  <si>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</si>
  <si>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</si>
  <si>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</si>
  <si>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</si>
  <si>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</si>
  <si>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</si>
  <si>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</si>
  <si>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</si>
  <si>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</si>
  <si>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</si>
  <si>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</si>
  <si>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</si>
  <si>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</si>
  <si>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</si>
  <si>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</si>
  <si>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</si>
  <si>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</si>
  <si>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</si>
  <si>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</si>
  <si>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</si>
  <si>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</si>
  <si>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</si>
  <si>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</si>
  <si>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</si>
  <si>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</si>
  <si>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</si>
  <si>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</si>
  <si>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</si>
  <si>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</si>
  <si>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</si>
  <si>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</si>
  <si>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</si>
  <si>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</si>
  <si>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</si>
  <si>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</si>
  <si>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</si>
  <si>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</si>
  <si>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</si>
  <si>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</si>
  <si>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</si>
  <si>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</si>
  <si>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</si>
  <si>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</si>
  <si>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</si>
  <si>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</si>
  <si>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</si>
  <si>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</si>
  <si>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</si>
  <si>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</si>
  <si>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</si>
  <si>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</si>
  <si>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</si>
  <si>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</si>
  <si>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</si>
  <si>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</si>
  <si>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</si>
  <si>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</si>
  <si>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</si>
  <si>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</si>
  <si>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</si>
  <si>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</si>
  <si>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</si>
  <si>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</si>
  <si>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</si>
  <si>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</si>
  <si>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</si>
  <si>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</si>
  <si>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</si>
  <si>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</si>
  <si>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</si>
  <si>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</si>
  <si>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</si>
  <si>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</si>
  <si>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</si>
  <si>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</si>
  <si>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</si>
  <si>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</si>
  <si>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</si>
  <si>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</si>
  <si>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</si>
  <si>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</si>
  <si>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</si>
  <si>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</si>
  <si>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</si>
  <si>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</si>
  <si>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</si>
  <si>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</si>
  <si>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</si>
  <si>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</si>
  <si>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</si>
  <si>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</si>
  <si>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</si>
  <si>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</si>
  <si>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</si>
  <si>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</si>
  <si>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</si>
  <si>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</si>
  <si>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</si>
  <si>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</si>
  <si>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</si>
  <si>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</si>
  <si>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</si>
  <si>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</si>
  <si>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</si>
  <si>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</si>
  <si>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</si>
  <si>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</si>
  <si>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</si>
  <si>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</si>
  <si>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</si>
  <si>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</si>
  <si>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</si>
  <si>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</si>
  <si>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</si>
  <si>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</si>
  <si>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</si>
  <si>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</si>
  <si>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</si>
  <si>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</si>
  <si>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</si>
  <si>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</si>
  <si>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</si>
  <si>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</si>
  <si>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</si>
  <si>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</si>
  <si>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</si>
  <si>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</si>
  <si>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</si>
  <si>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</si>
  <si>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</si>
  <si>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</si>
  <si>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</si>
  <si>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</si>
  <si>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</si>
  <si>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</si>
  <si>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</si>
  <si>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</si>
  <si>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</si>
  <si>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</si>
  <si>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</si>
  <si>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</si>
  <si>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</si>
  <si>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</si>
  <si>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</si>
  <si>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</si>
  <si>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</si>
  <si>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</si>
  <si>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</si>
  <si>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</si>
  <si>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</si>
  <si>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</si>
  <si>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</si>
  <si>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</si>
  <si>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</si>
  <si>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</si>
  <si>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</si>
  <si>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</si>
  <si>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</si>
  <si>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</si>
  <si>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</si>
  <si>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</si>
  <si>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</si>
  <si>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</si>
  <si>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</si>
  <si>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</si>
  <si>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</si>
  <si>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</si>
  <si>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</si>
  <si>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</si>
  <si>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</si>
  <si>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</si>
  <si>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</si>
  <si>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</si>
  <si>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</si>
  <si>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</si>
  <si>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</si>
  <si>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</si>
  <si>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</si>
  <si>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</si>
  <si>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</si>
  <si>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</si>
  <si>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</si>
  <si>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</si>
  <si>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</si>
  <si>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</si>
  <si>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</si>
  <si>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</si>
  <si>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</si>
  <si>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</si>
  <si>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</si>
  <si>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</si>
  <si>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</si>
  <si>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</si>
  <si>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</si>
  <si>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</si>
  <si>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</si>
  <si>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</si>
  <si>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</si>
  <si>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</si>
  <si>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</si>
  <si>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</si>
  <si>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</si>
  <si>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</si>
  <si>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</si>
  <si>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</si>
  <si>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</si>
  <si>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</si>
  <si>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</si>
  <si>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</si>
  <si>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</si>
  <si>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</si>
  <si>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</si>
  <si>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</si>
  <si>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</si>
  <si>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</si>
  <si>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</si>
  <si>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</si>
  <si>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</si>
  <si>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</si>
  <si>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</si>
  <si>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</si>
  <si>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</si>
  <si>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</si>
  <si>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</si>
  <si>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</si>
  <si>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</si>
  <si>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</si>
  <si>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</si>
  <si>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</si>
  <si>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</si>
  <si>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</si>
  <si>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</si>
  <si>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</si>
  <si>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</si>
  <si>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</si>
  <si>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</si>
  <si>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</si>
  <si>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</si>
  <si>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</si>
  <si>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</si>
  <si>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</si>
  <si>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</si>
  <si>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</si>
  <si>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</si>
  <si>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</si>
  <si>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</si>
  <si>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</si>
  <si>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</si>
  <si>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</si>
  <si>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</si>
  <si>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</si>
  <si>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</si>
  <si>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</si>
  <si>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</si>
  <si>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</si>
  <si>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</si>
  <si>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</si>
  <si>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</si>
  <si>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</si>
  <si>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</si>
  <si>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</si>
  <si>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</si>
  <si>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</si>
  <si>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</si>
  <si>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</si>
  <si>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</si>
  <si>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</si>
  <si>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</si>
  <si>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</si>
  <si>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</si>
  <si>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</si>
  <si>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</si>
  <si>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</si>
  <si>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</si>
  <si>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</si>
  <si>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</si>
  <si>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</si>
  <si>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</si>
  <si>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</si>
  <si>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</si>
  <si>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</si>
  <si>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</si>
  <si>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</si>
  <si>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</si>
  <si>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</si>
  <si>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</si>
  <si>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</si>
  <si>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</si>
  <si>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</si>
  <si>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</si>
  <si>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</si>
  <si>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</si>
  <si>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</si>
  <si>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</si>
  <si>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</si>
  <si>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</si>
  <si>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</si>
  <si>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</si>
  <si>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</si>
  <si>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</si>
  <si>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</si>
  <si>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</si>
  <si>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</si>
  <si>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</si>
  <si>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</si>
  <si>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</si>
  <si>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</si>
  <si>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</si>
  <si>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</si>
  <si>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</si>
  <si>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</si>
  <si>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</si>
  <si>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</si>
  <si>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</si>
  <si>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</si>
  <si>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</si>
  <si>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</si>
  <si>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</si>
  <si>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</si>
  <si>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</si>
  <si>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</si>
  <si>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</si>
  <si>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</si>
  <si>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</si>
  <si>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</si>
  <si>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</si>
  <si>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</si>
  <si>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</si>
  <si>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</si>
  <si>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</si>
  <si>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</si>
  <si>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</si>
  <si>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</si>
  <si>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</si>
  <si>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</si>
  <si>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</si>
  <si>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</si>
  <si>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</si>
  <si>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</si>
  <si>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</si>
  <si>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</si>
  <si>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</si>
  <si>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</si>
  <si>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</si>
  <si>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</si>
  <si>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</si>
  <si>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</si>
  <si>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</si>
  <si>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</si>
  <si>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</si>
  <si>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</si>
  <si>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</si>
  <si>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</si>
  <si>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</si>
  <si>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</si>
  <si>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</si>
  <si>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</si>
  <si>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</si>
  <si>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</si>
  <si>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</si>
  <si>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</si>
  <si>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</si>
  <si>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</si>
  <si>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</si>
  <si>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</si>
  <si>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</si>
  <si>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</si>
  <si>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</si>
  <si>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</si>
  <si>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</si>
  <si>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</si>
  <si>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</si>
  <si>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</si>
  <si>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</si>
  <si>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</si>
  <si>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</si>
  <si>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</si>
  <si>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</si>
  <si>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</si>
  <si>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</si>
  <si>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</si>
  <si>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</si>
  <si>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</si>
  <si>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</si>
  <si>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</si>
  <si>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</si>
  <si>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</si>
  <si>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</si>
  <si>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</si>
  <si>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</si>
  <si>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</si>
  <si>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</si>
  <si>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</si>
  <si>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</si>
  <si>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</si>
  <si>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</si>
  <si>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</si>
  <si>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</si>
  <si>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</si>
  <si>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</si>
  <si>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</si>
  <si>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</si>
  <si>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</si>
  <si>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</si>
  <si>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</si>
  <si>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</si>
  <si>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</si>
  <si>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</si>
  <si>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</si>
  <si>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</si>
  <si>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</si>
  <si>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</si>
  <si>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</si>
  <si>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</si>
  <si>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</si>
  <si>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</si>
  <si>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</si>
  <si>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</si>
  <si>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</si>
  <si>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</si>
  <si>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</si>
  <si>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</si>
  <si>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</si>
  <si>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</si>
  <si>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</si>
  <si>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</si>
  <si>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</si>
  <si>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</si>
  <si>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</si>
  <si>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</si>
  <si>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</si>
  <si>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</si>
  <si>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</si>
  <si>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</si>
  <si>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</si>
  <si>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</si>
  <si>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</si>
  <si>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</si>
  <si>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</si>
  <si>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</si>
  <si>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</si>
  <si>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</si>
  <si>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</si>
  <si>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</si>
  <si>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</si>
  <si>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</si>
  <si>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</si>
  <si>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</si>
  <si>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</si>
  <si>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</si>
  <si>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</si>
  <si>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</si>
  <si>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</si>
  <si>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</si>
  <si>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</si>
  <si>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</si>
  <si>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</si>
  <si>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</si>
  <si>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</si>
  <si>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</si>
  <si>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</si>
  <si>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</si>
  <si>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</si>
  <si>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</si>
  <si>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</si>
  <si>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</si>
  <si>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</si>
  <si>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</si>
  <si>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</si>
  <si>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</si>
  <si>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</si>
  <si>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</si>
  <si>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</si>
  <si>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</si>
  <si>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</si>
  <si>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</si>
  <si>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</si>
  <si>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</si>
  <si>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</si>
  <si>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</si>
  <si>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</si>
  <si>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</si>
  <si>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</si>
  <si>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</si>
  <si>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</si>
  <si>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</si>
  <si>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</si>
  <si>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</si>
  <si>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</si>
  <si>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</si>
  <si>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</si>
  <si>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</si>
  <si>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</si>
  <si>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</si>
  <si>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</si>
  <si>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</si>
  <si>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</si>
  <si>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</si>
  <si>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</si>
  <si>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</si>
  <si>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</si>
  <si>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</si>
  <si>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</si>
  <si>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</si>
  <si>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</si>
  <si>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</si>
  <si>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</si>
  <si>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</si>
  <si>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</si>
  <si>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</si>
  <si>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</si>
  <si>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</si>
  <si>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</si>
  <si>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</si>
  <si>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</si>
  <si>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</si>
  <si>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</si>
  <si>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</si>
  <si>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</si>
  <si>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</si>
  <si>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</si>
  <si>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</si>
  <si>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</si>
  <si>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</si>
  <si>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</si>
  <si>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</si>
  <si>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</si>
  <si>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</si>
  <si>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</si>
  <si>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</si>
  <si>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</si>
  <si>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</si>
  <si>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</si>
  <si>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</si>
  <si>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</si>
  <si>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</si>
  <si>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</si>
  <si>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</si>
  <si>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</si>
  <si>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</si>
  <si>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</si>
  <si>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</si>
  <si>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</si>
  <si>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</si>
  <si>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</si>
  <si>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</si>
  <si>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</si>
  <si>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</si>
  <si>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</si>
  <si>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</si>
  <si>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</si>
  <si>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</si>
  <si>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</si>
  <si>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</si>
  <si>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</si>
  <si>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</si>
  <si>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</si>
  <si>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</si>
  <si>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</si>
  <si>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</si>
  <si>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</si>
  <si>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</si>
  <si>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</si>
  <si>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</si>
  <si>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</si>
  <si>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</si>
  <si>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</si>
  <si>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</si>
  <si>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</si>
  <si>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</si>
  <si>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</si>
  <si>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</si>
  <si>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</si>
  <si>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</si>
  <si>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</si>
  <si>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</si>
  <si>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</si>
  <si>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</si>
  <si>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</si>
  <si>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</si>
  <si>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</si>
  <si>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</si>
  <si>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</si>
  <si>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</si>
  <si>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</si>
  <si>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</si>
  <si>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</si>
  <si>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</si>
  <si>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</si>
  <si>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</si>
  <si>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</si>
  <si>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</si>
  <si>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</si>
  <si>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</si>
  <si>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</si>
  <si>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</si>
  <si>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</si>
  <si>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</si>
  <si>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</si>
  <si>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</si>
  <si>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</si>
  <si>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</si>
  <si>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</si>
  <si>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</si>
  <si>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</si>
  <si>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</si>
  <si>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</si>
  <si>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</si>
  <si>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</si>
  <si>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</si>
  <si>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</si>
  <si>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</si>
  <si>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</si>
  <si>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</si>
  <si>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</si>
  <si>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</si>
  <si>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</si>
  <si>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</si>
  <si>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</si>
  <si>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</si>
  <si>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</si>
  <si>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</si>
  <si>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</si>
  <si>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</si>
  <si>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</si>
  <si>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</si>
  <si>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</si>
  <si>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</si>
  <si>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</si>
  <si>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</si>
  <si>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</si>
  <si>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</si>
  <si>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</si>
  <si>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</si>
  <si>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</si>
  <si>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</si>
  <si>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</si>
  <si>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</si>
  <si>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</si>
  <si>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</si>
  <si>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</si>
  <si>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</si>
  <si>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</si>
  <si>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</si>
  <si>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</si>
  <si>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</si>
  <si>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</si>
  <si>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</si>
  <si>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</si>
  <si>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</si>
  <si>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</si>
  <si>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</si>
  <si>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</si>
  <si>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</si>
  <si>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</si>
  <si>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</si>
  <si>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</si>
  <si>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</si>
  <si>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</si>
  <si>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</si>
  <si>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</si>
  <si>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</si>
  <si>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</si>
  <si>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</si>
  <si>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</si>
  <si>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</si>
  <si>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</si>
  <si>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</si>
  <si>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</si>
  <si>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</si>
  <si>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</si>
  <si>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</si>
  <si>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</si>
  <si>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</si>
  <si>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</si>
  <si>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</si>
  <si>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</si>
  <si>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</si>
  <si>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</si>
  <si>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</si>
  <si>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</si>
  <si>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</si>
  <si>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</si>
  <si>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</si>
  <si>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</si>
  <si>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</si>
  <si>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</si>
  <si>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</si>
  <si>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</si>
  <si>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</si>
  <si>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</si>
  <si>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</si>
  <si>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</si>
  <si>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</si>
  <si>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</si>
  <si>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</si>
  <si>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</si>
  <si>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</si>
  <si>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</si>
  <si>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</si>
  <si>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</si>
  <si>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</si>
  <si>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</si>
  <si>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</si>
  <si>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</si>
  <si>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</si>
  <si>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</si>
  <si>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</si>
  <si>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</si>
  <si>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</si>
  <si>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</si>
  <si>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</si>
  <si>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</si>
  <si>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</si>
  <si>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</si>
  <si>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</si>
  <si>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</si>
  <si>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</si>
  <si>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</si>
  <si>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</si>
  <si>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</si>
  <si>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</si>
  <si>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</si>
  <si>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</si>
  <si>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</si>
  <si>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</si>
  <si>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</si>
  <si>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</si>
  <si>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</si>
  <si>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</si>
  <si>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</si>
  <si>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</si>
  <si>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</si>
  <si>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</si>
  <si>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</si>
  <si>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</si>
  <si>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</si>
  <si>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</si>
  <si>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</si>
  <si>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</si>
  <si>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</si>
  <si>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</si>
  <si>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</si>
  <si>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</si>
  <si>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</si>
  <si>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</si>
  <si>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</si>
  <si>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</si>
  <si>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</si>
  <si>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</si>
  <si>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</si>
  <si>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</si>
  <si>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</si>
  <si>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</si>
  <si>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</si>
  <si>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</si>
  <si>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</si>
  <si>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</si>
  <si>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</si>
  <si>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</si>
  <si>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</si>
  <si>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</si>
  <si>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</si>
  <si>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</si>
  <si>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</si>
  <si>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</si>
  <si>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</si>
  <si>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</si>
  <si>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</si>
  <si>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</si>
  <si>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</si>
  <si>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</si>
  <si>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</si>
  <si>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</si>
  <si>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</si>
  <si>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</si>
  <si>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</si>
  <si>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</si>
  <si>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</si>
  <si>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</si>
  <si>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</si>
  <si>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</si>
  <si>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</si>
  <si>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</si>
  <si>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</si>
  <si>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</si>
  <si>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</si>
  <si>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</si>
  <si>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</si>
  <si>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</si>
  <si>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</si>
  <si>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</si>
  <si>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</si>
  <si>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</si>
  <si>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</si>
  <si>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</si>
  <si>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</si>
  <si>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</si>
  <si>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</si>
  <si>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</si>
  <si>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</si>
  <si>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</si>
  <si>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</si>
  <si>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</si>
  <si>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</si>
  <si>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</si>
  <si>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</si>
  <si>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</si>
  <si>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</si>
  <si>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</si>
  <si>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</si>
  <si>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</si>
  <si>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</si>
  <si>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</si>
  <si>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</si>
  <si>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</si>
  <si>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</si>
  <si>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</si>
  <si>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</si>
  <si>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</si>
  <si>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</si>
  <si>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</si>
  <si>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</si>
  <si>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</si>
  <si>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</si>
  <si>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</si>
  <si>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</si>
  <si>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</si>
  <si>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</si>
  <si>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</si>
  <si>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</si>
  <si>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</si>
  <si>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</si>
  <si>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</si>
  <si>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</si>
  <si>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</si>
  <si>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</si>
  <si>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</si>
  <si>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</si>
  <si>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</si>
  <si>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</si>
  <si>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</si>
  <si>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</si>
  <si>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</si>
  <si>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</si>
  <si>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</si>
  <si>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</si>
  <si>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</si>
  <si>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</si>
  <si>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</si>
  <si>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</si>
  <si>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</si>
  <si>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</si>
  <si>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</si>
  <si>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</si>
  <si>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</si>
  <si>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</si>
  <si>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</si>
  <si>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</si>
  <si>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</si>
  <si>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</si>
  <si>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</si>
  <si>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AGENCIJA ZA DRUŠTVENO POTICANU STANOGRADNJU GRADA DUBROVNIKA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</si>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</sst>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28877.530000000002</v>
      </c>
      <c r="D2" s="7">
        <f>'PR-RAS'!E6</f>
        <v>39728.130000000005</v>
      </c>
      <c r="E2" s="7">
        <v>0</v>
      </c>
      <c r="F2" s="7">
        <v>0</v>
      </c>
      <c r="G2" s="8">
        <f t="shared" ref="G2:G274" si="0">(B2/1000)*(C2*1+D2*2)</f>
        <v>108.33379000000001</v>
      </c>
      <c r="H2" s="8">
        <f t="shared" ref="H2:H274" si="1">ABS(C2-ROUND(C2,0))+ABS(D2-ROUND(D2,0))</f>
        <v>0.60000000000218279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2443.4900000000002</v>
      </c>
      <c r="D78" s="2">
        <f>'PR-RAS'!E82</f>
        <v>4720.33</v>
      </c>
      <c r="E78" s="2">
        <v>0</v>
      </c>
      <c r="F78" s="2">
        <v>0</v>
      </c>
      <c r="G78" s="3">
        <f t="shared" si="0"/>
        <v>915.07954999999993</v>
      </c>
      <c r="H78" s="3">
        <f t="shared" si="1"/>
        <v>0.82000000000016371</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22.11</v>
      </c>
      <c r="D79" s="2">
        <f>'PR-RAS'!E83</f>
        <v>217.11</v>
      </c>
      <c r="E79" s="2">
        <v>0</v>
      </c>
      <c r="F79" s="2">
        <v>0</v>
      </c>
      <c r="G79" s="3">
        <f t="shared" si="0"/>
        <v>35.593740000000004</v>
      </c>
      <c r="H79" s="3">
        <f t="shared" si="1"/>
        <v>0.22000000000001307</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22.11</v>
      </c>
      <c r="D81" s="2">
        <f>'PR-RAS'!E85</f>
        <v>217.11</v>
      </c>
      <c r="E81" s="2">
        <v>0</v>
      </c>
      <c r="F81" s="2">
        <v>0</v>
      </c>
      <c r="G81" s="3">
        <f t="shared" si="0"/>
        <v>36.506400000000006</v>
      </c>
      <c r="H81" s="3">
        <f t="shared" si="1"/>
        <v>0.22000000000001307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2421.38</v>
      </c>
      <c r="D94" s="2">
        <f>'PR-RAS'!E98</f>
        <v>4503.22</v>
      </c>
      <c r="E94" s="2">
        <v>0</v>
      </c>
      <c r="F94" s="2">
        <v>0</v>
      </c>
      <c r="G94" s="3">
        <f t="shared" si="0"/>
        <v>1062.7872600000001</v>
      </c>
      <c r="H94" s="3">
        <f t="shared" si="1"/>
        <v>0.6000000000003638</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2421.38</v>
      </c>
      <c r="D96" s="2">
        <f>'PR-RAS'!E100</f>
        <v>4503.22</v>
      </c>
      <c r="E96" s="2">
        <v>0</v>
      </c>
      <c r="F96" s="2">
        <v>0</v>
      </c>
      <c r="G96" s="3">
        <f t="shared" si="0"/>
        <v>1085.6429000000001</v>
      </c>
      <c r="H96" s="3">
        <f t="shared" si="1"/>
        <v>0.6000000000003638</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26434.04</v>
      </c>
      <c r="D130" s="2">
        <f>'PR-RAS'!E134</f>
        <v>35007.800000000003</v>
      </c>
      <c r="E130" s="2">
        <v>0</v>
      </c>
      <c r="F130" s="2">
        <v>0</v>
      </c>
      <c r="G130" s="3">
        <f t="shared" si="0"/>
        <v>12442.003560000003</v>
      </c>
      <c r="H130" s="3">
        <f t="shared" si="1"/>
        <v>0.23999999999796273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26434.04</v>
      </c>
      <c r="D131" s="2">
        <f>'PR-RAS'!E135</f>
        <v>35007.800000000003</v>
      </c>
      <c r="E131" s="2">
        <v>0</v>
      </c>
      <c r="F131" s="2">
        <v>0</v>
      </c>
      <c r="G131" s="3">
        <f t="shared" si="0"/>
        <v>12538.453200000002</v>
      </c>
      <c r="H131" s="3">
        <f t="shared" si="1"/>
        <v>0.23999999999796273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26434.04</v>
      </c>
      <c r="D132" s="2">
        <f>'PR-RAS'!E136</f>
        <v>35007.800000000003</v>
      </c>
      <c r="E132" s="2">
        <v>0</v>
      </c>
      <c r="F132" s="2">
        <v>0</v>
      </c>
      <c r="G132" s="3">
        <f t="shared" si="0"/>
        <v>12634.902840000002</v>
      </c>
      <c r="H132" s="3">
        <f t="shared" si="1"/>
        <v>0.23999999999796273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30813.59</v>
      </c>
      <c r="D148" s="2">
        <f>'PR-RAS'!E152</f>
        <v>34883.82</v>
      </c>
      <c r="E148" s="2">
        <v>0</v>
      </c>
      <c r="F148" s="2">
        <v>0</v>
      </c>
      <c r="G148" s="3">
        <f t="shared" si="0"/>
        <v>14785.440809999998</v>
      </c>
      <c r="H148" s="3">
        <f t="shared" si="1"/>
        <v>0.59000000000014552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21812.670000000002</v>
      </c>
      <c r="D149" s="2">
        <f>'PR-RAS'!E153</f>
        <v>26270.33</v>
      </c>
      <c r="E149" s="2">
        <v>0</v>
      </c>
      <c r="F149" s="2">
        <v>0</v>
      </c>
      <c r="G149" s="3">
        <f t="shared" si="0"/>
        <v>11004.29284</v>
      </c>
      <c r="H149" s="3">
        <f t="shared" si="1"/>
        <v>0.65999999999985448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18551.650000000001</v>
      </c>
      <c r="D150" s="2">
        <f>'PR-RAS'!E154</f>
        <v>22377.95</v>
      </c>
      <c r="E150" s="2">
        <v>0</v>
      </c>
      <c r="F150" s="2">
        <v>0</v>
      </c>
      <c r="G150" s="3">
        <f t="shared" si="0"/>
        <v>9432.8249500000002</v>
      </c>
      <c r="H150" s="3">
        <f t="shared" si="1"/>
        <v>0.39999999999781721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18551.650000000001</v>
      </c>
      <c r="D151" s="2">
        <f>'PR-RAS'!E155</f>
        <v>22377.95</v>
      </c>
      <c r="E151" s="2">
        <v>0</v>
      </c>
      <c r="F151" s="2">
        <v>0</v>
      </c>
      <c r="G151" s="3">
        <f t="shared" si="0"/>
        <v>9496.1324999999997</v>
      </c>
      <c r="H151" s="3">
        <f t="shared" si="1"/>
        <v>0.39999999999781721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200</v>
      </c>
      <c r="D155" s="2">
        <f>'PR-RAS'!E159</f>
        <v>200</v>
      </c>
      <c r="E155" s="2">
        <v>0</v>
      </c>
      <c r="F155" s="2">
        <v>0</v>
      </c>
      <c r="G155" s="3">
        <f t="shared" si="0"/>
        <v>92.4</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3061.02</v>
      </c>
      <c r="D156" s="2">
        <f>'PR-RAS'!E160</f>
        <v>3692.38</v>
      </c>
      <c r="E156" s="2">
        <v>0</v>
      </c>
      <c r="F156" s="2">
        <v>0</v>
      </c>
      <c r="G156" s="3">
        <f t="shared" si="0"/>
        <v>1619.0959</v>
      </c>
      <c r="H156" s="3">
        <f t="shared" si="1"/>
        <v>0.40000000000009095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3061.02</v>
      </c>
      <c r="D158" s="2">
        <f>'PR-RAS'!E162</f>
        <v>3692.38</v>
      </c>
      <c r="E158" s="2">
        <v>0</v>
      </c>
      <c r="F158" s="2">
        <v>0</v>
      </c>
      <c r="G158" s="3">
        <f t="shared" si="0"/>
        <v>1639.9874600000001</v>
      </c>
      <c r="H158" s="3">
        <f t="shared" si="1"/>
        <v>0.40000000000009095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8754.64</v>
      </c>
      <c r="D160" s="2">
        <f>'PR-RAS'!E164</f>
        <v>8341.7900000000009</v>
      </c>
      <c r="E160" s="2">
        <v>0</v>
      </c>
      <c r="F160" s="2">
        <v>0</v>
      </c>
      <c r="G160" s="3">
        <f t="shared" si="0"/>
        <v>4044.6769800000002</v>
      </c>
      <c r="H160" s="3">
        <f t="shared" si="1"/>
        <v>0.56999999999970896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278.7</v>
      </c>
      <c r="D161" s="2">
        <f>'PR-RAS'!E165</f>
        <v>278.7</v>
      </c>
      <c r="E161" s="2">
        <v>0</v>
      </c>
      <c r="F161" s="2">
        <v>0</v>
      </c>
      <c r="G161" s="3">
        <f t="shared" si="0"/>
        <v>133.77599999999998</v>
      </c>
      <c r="H161" s="3">
        <f t="shared" si="1"/>
        <v>0.60000000000002274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278.7</v>
      </c>
      <c r="D163" s="2">
        <f>'PR-RAS'!E167</f>
        <v>278.7</v>
      </c>
      <c r="E163" s="2">
        <v>0</v>
      </c>
      <c r="F163" s="2">
        <v>0</v>
      </c>
      <c r="G163" s="3">
        <f t="shared" si="0"/>
        <v>135.44819999999999</v>
      </c>
      <c r="H163" s="3">
        <f t="shared" si="1"/>
        <v>0.60000000000002274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0</v>
      </c>
      <c r="E164" s="2">
        <v>0</v>
      </c>
      <c r="F164" s="2">
        <v>0</v>
      </c>
      <c r="G164" s="3">
        <f t="shared" si="0"/>
        <v>0</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0</v>
      </c>
      <c r="D166" s="2">
        <f>'PR-RAS'!E170</f>
        <v>0</v>
      </c>
      <c r="E166" s="2">
        <v>0</v>
      </c>
      <c r="F166" s="2">
        <v>0</v>
      </c>
      <c r="G166" s="3">
        <f t="shared" si="0"/>
        <v>0</v>
      </c>
      <c r="H166" s="3">
        <f t="shared" si="1"/>
        <v>0</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0</v>
      </c>
      <c r="D167" s="2">
        <f>'PR-RAS'!E171</f>
        <v>0</v>
      </c>
      <c r="E167" s="2">
        <v>0</v>
      </c>
      <c r="F167" s="2">
        <v>0</v>
      </c>
      <c r="G167" s="3">
        <f t="shared" si="0"/>
        <v>0</v>
      </c>
      <c r="H167" s="3">
        <f t="shared" si="1"/>
        <v>0</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4909.24</v>
      </c>
      <c r="D174" s="2">
        <f>'PR-RAS'!E178</f>
        <v>4190.59</v>
      </c>
      <c r="E174" s="2">
        <v>0</v>
      </c>
      <c r="F174" s="2">
        <v>0</v>
      </c>
      <c r="G174" s="3">
        <f t="shared" si="0"/>
        <v>2299.2426599999999</v>
      </c>
      <c r="H174" s="3">
        <f t="shared" si="1"/>
        <v>0.6499999999996362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157.12</v>
      </c>
      <c r="D175" s="2">
        <f>'PR-RAS'!E179</f>
        <v>120.59</v>
      </c>
      <c r="E175" s="2">
        <v>0</v>
      </c>
      <c r="F175" s="2">
        <v>0</v>
      </c>
      <c r="G175" s="3">
        <f t="shared" si="0"/>
        <v>69.304199999999994</v>
      </c>
      <c r="H175" s="3">
        <f t="shared" si="1"/>
        <v>0.53000000000000114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0</v>
      </c>
      <c r="D178" s="2">
        <f>'PR-RAS'!E182</f>
        <v>0</v>
      </c>
      <c r="E178" s="2">
        <v>0</v>
      </c>
      <c r="F178" s="2">
        <v>0</v>
      </c>
      <c r="G178" s="3">
        <f t="shared" si="0"/>
        <v>0</v>
      </c>
      <c r="H178" s="3">
        <f t="shared" si="1"/>
        <v>0</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4752.12</v>
      </c>
      <c r="D181" s="2">
        <f>'PR-RAS'!E185</f>
        <v>4070</v>
      </c>
      <c r="E181" s="2">
        <v>0</v>
      </c>
      <c r="F181" s="2">
        <v>0</v>
      </c>
      <c r="G181" s="3">
        <f t="shared" si="0"/>
        <v>2320.5815999999995</v>
      </c>
      <c r="H181" s="3">
        <f t="shared" si="1"/>
        <v>0.11999999999989086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3566.7</v>
      </c>
      <c r="D190" s="2">
        <f>'PR-RAS'!E194</f>
        <v>3872.5</v>
      </c>
      <c r="E190" s="2">
        <v>0</v>
      </c>
      <c r="F190" s="2">
        <v>0</v>
      </c>
      <c r="G190" s="3">
        <f t="shared" si="0"/>
        <v>2137.9113000000002</v>
      </c>
      <c r="H190" s="3">
        <f t="shared" si="1"/>
        <v>0.8000000000001819</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3566.7</v>
      </c>
      <c r="D191" s="2">
        <f>'PR-RAS'!E195</f>
        <v>3566.7</v>
      </c>
      <c r="E191" s="2">
        <v>0</v>
      </c>
      <c r="F191" s="2">
        <v>0</v>
      </c>
      <c r="G191" s="3">
        <f t="shared" si="0"/>
        <v>2033.0189999999998</v>
      </c>
      <c r="H191" s="3">
        <f t="shared" si="1"/>
        <v>0.6000000000003638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305.8</v>
      </c>
      <c r="E195" s="2">
        <v>0</v>
      </c>
      <c r="F195" s="2">
        <v>0</v>
      </c>
      <c r="G195" s="3">
        <f t="shared" si="0"/>
        <v>118.6504</v>
      </c>
      <c r="H195" s="3">
        <f t="shared" si="1"/>
        <v>0.19999999999998863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246.28</v>
      </c>
      <c r="D198" s="2">
        <f>'PR-RAS'!E202</f>
        <v>271.7</v>
      </c>
      <c r="E198" s="2">
        <v>0</v>
      </c>
      <c r="F198" s="2">
        <v>0</v>
      </c>
      <c r="G198" s="3">
        <f t="shared" si="0"/>
        <v>155.56695999999999</v>
      </c>
      <c r="H198" s="3">
        <f t="shared" si="1"/>
        <v>0.58000000000001251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246.28</v>
      </c>
      <c r="D212" s="2">
        <f>'PR-RAS'!E216</f>
        <v>271.7</v>
      </c>
      <c r="E212" s="2">
        <v>0</v>
      </c>
      <c r="F212" s="2">
        <v>0</v>
      </c>
      <c r="G212" s="3">
        <f t="shared" si="0"/>
        <v>166.62248</v>
      </c>
      <c r="H212" s="3">
        <f t="shared" si="1"/>
        <v>0.58000000000001251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246.28</v>
      </c>
      <c r="D213" s="2">
        <f>'PR-RAS'!E217</f>
        <v>271.7</v>
      </c>
      <c r="E213" s="2">
        <v>0</v>
      </c>
      <c r="F213" s="2">
        <v>0</v>
      </c>
      <c r="G213" s="3">
        <f t="shared" si="0"/>
        <v>167.41215999999997</v>
      </c>
      <c r="H213" s="3">
        <f t="shared" si="1"/>
        <v>0.58000000000001251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30813.59</v>
      </c>
      <c r="D295" s="2">
        <f>'PR-RAS'!E299</f>
        <v>34883.82</v>
      </c>
      <c r="E295" s="2">
        <v>0</v>
      </c>
      <c r="F295" s="2">
        <v>0</v>
      </c>
      <c r="G295" s="3">
        <f t="shared" si="12"/>
        <v>29570.881619999996</v>
      </c>
      <c r="H295" s="3">
        <f t="shared" si="13"/>
        <v>0.59000000000014552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4844.3100000000049</v>
      </c>
      <c r="E296" s="2">
        <v>0</v>
      </c>
      <c r="F296" s="2">
        <v>0</v>
      </c>
      <c r="G296" s="3">
        <f t="shared" si="12"/>
        <v>2858.1429000000026</v>
      </c>
      <c r="H296" s="3">
        <f t="shared" si="13"/>
        <v>0.31000000000494765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1936.0599999999977</v>
      </c>
      <c r="D297" s="2">
        <f>'PR-RAS'!E301</f>
        <v>0</v>
      </c>
      <c r="E297" s="2">
        <v>0</v>
      </c>
      <c r="F297" s="2">
        <v>0</v>
      </c>
      <c r="G297" s="3">
        <f t="shared" si="12"/>
        <v>573.07375999999931</v>
      </c>
      <c r="H297" s="3">
        <f t="shared" si="13"/>
        <v>5.9999999997671694E-2</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476787.71</v>
      </c>
      <c r="D299" s="2">
        <f>'PR-RAS'!E303</f>
        <v>508283.91</v>
      </c>
      <c r="E299" s="2">
        <v>0</v>
      </c>
      <c r="F299" s="2">
        <v>0</v>
      </c>
      <c r="G299" s="3">
        <f t="shared" si="12"/>
        <v>445019.94793999998</v>
      </c>
      <c r="H299" s="3">
        <f t="shared" si="13"/>
        <v>0.38000000000465661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13834.59</v>
      </c>
      <c r="D303" s="2">
        <f>'PR-RAS'!E308</f>
        <v>27864.9</v>
      </c>
      <c r="E303" s="2">
        <v>0</v>
      </c>
      <c r="F303" s="2">
        <v>0</v>
      </c>
      <c r="G303" s="3">
        <f t="shared" si="12"/>
        <v>21008.445779999998</v>
      </c>
      <c r="H303" s="3">
        <f t="shared" si="13"/>
        <v>0.50999999999839929</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13834.59</v>
      </c>
      <c r="D316" s="2">
        <f>'PR-RAS'!E321</f>
        <v>27864.9</v>
      </c>
      <c r="E316" s="2">
        <v>0</v>
      </c>
      <c r="F316" s="2">
        <v>0</v>
      </c>
      <c r="G316" s="3">
        <f t="shared" si="12"/>
        <v>21912.78285</v>
      </c>
      <c r="H316" s="3">
        <f t="shared" si="13"/>
        <v>0.50999999999839929</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13834.59</v>
      </c>
      <c r="D317" s="2">
        <f>'PR-RAS'!E322</f>
        <v>27864.9</v>
      </c>
      <c r="E317" s="2">
        <v>0</v>
      </c>
      <c r="F317" s="2">
        <v>0</v>
      </c>
      <c r="G317" s="3">
        <f t="shared" si="12"/>
        <v>21982.347239999999</v>
      </c>
      <c r="H317" s="3">
        <f t="shared" si="13"/>
        <v>0.50999999999839929</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13834.59</v>
      </c>
      <c r="D318" s="2">
        <f>'PR-RAS'!E323</f>
        <v>27864.9</v>
      </c>
      <c r="E318" s="2">
        <v>0</v>
      </c>
      <c r="F318" s="2">
        <v>0</v>
      </c>
      <c r="G318" s="3">
        <f t="shared" si="12"/>
        <v>22051.911629999999</v>
      </c>
      <c r="H318" s="3">
        <f t="shared" si="13"/>
        <v>0.50999999999839929</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13834.59</v>
      </c>
      <c r="D412" s="2">
        <f>'PR-RAS'!E417</f>
        <v>27864.9</v>
      </c>
      <c r="E412" s="2">
        <v>0</v>
      </c>
      <c r="F412" s="2">
        <v>0</v>
      </c>
      <c r="G412" s="3">
        <f t="shared" si="12"/>
        <v>28590.96429</v>
      </c>
      <c r="H412" s="3">
        <f t="shared" si="13"/>
        <v>0.50999999999839929</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88223.03</v>
      </c>
      <c r="E414" s="2">
        <v>0</v>
      </c>
      <c r="F414" s="2">
        <v>0</v>
      </c>
      <c r="G414" s="3">
        <f t="shared" si="12"/>
        <v>72872.222779999996</v>
      </c>
      <c r="H414" s="3">
        <f t="shared" si="13"/>
        <v>2.9999999998835847E-2</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42712.12</v>
      </c>
      <c r="D417" s="2">
        <f>'PR-RAS'!E422</f>
        <v>67593.03</v>
      </c>
      <c r="E417" s="2">
        <v>0</v>
      </c>
      <c r="F417" s="2">
        <v>0</v>
      </c>
      <c r="G417" s="3">
        <f t="shared" si="12"/>
        <v>74005.642879999999</v>
      </c>
      <c r="H417" s="3">
        <f t="shared" si="13"/>
        <v>0.15000000000145519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30813.59</v>
      </c>
      <c r="D418" s="2">
        <f>'PR-RAS'!E423</f>
        <v>34883.82</v>
      </c>
      <c r="E418" s="2">
        <v>0</v>
      </c>
      <c r="F418" s="2">
        <v>0</v>
      </c>
      <c r="G418" s="3">
        <f t="shared" si="12"/>
        <v>41942.372909999998</v>
      </c>
      <c r="H418" s="3">
        <f t="shared" si="13"/>
        <v>0.59000000000014552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11898.530000000002</v>
      </c>
      <c r="D419" s="2">
        <f>'PR-RAS'!E424</f>
        <v>32709.21</v>
      </c>
      <c r="E419" s="2">
        <v>0</v>
      </c>
      <c r="F419" s="2">
        <v>0</v>
      </c>
      <c r="G419" s="3">
        <f t="shared" si="12"/>
        <v>32318.485099999998</v>
      </c>
      <c r="H419" s="3">
        <f t="shared" si="13"/>
        <v>0.67999999999665306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476787.71</v>
      </c>
      <c r="D422" s="2">
        <f>'PR-RAS'!E427</f>
        <v>420060.88</v>
      </c>
      <c r="E422" s="2">
        <v>0</v>
      </c>
      <c r="F422" s="2">
        <v>0</v>
      </c>
      <c r="G422" s="3">
        <f t="shared" si="12"/>
        <v>554418.88686999993</v>
      </c>
      <c r="H422" s="3">
        <f t="shared" si="13"/>
        <v>0.40999999997438863</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15324.1</v>
      </c>
      <c r="E529" s="2">
        <v>0</v>
      </c>
      <c r="F529" s="2">
        <v>0</v>
      </c>
      <c r="G529" s="3">
        <f t="shared" ref="G529:G836" si="14">(B529/1000)*(C529*1+D529*2)</f>
        <v>16182.249600000001</v>
      </c>
      <c r="H529" s="3">
        <f t="shared" ref="H529:H836" si="15">ABS(C529-ROUND(C529,0))+ABS(D529-ROUND(D529,0))</f>
        <v>0.1000000000003638</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15324.1</v>
      </c>
      <c r="E591" s="2">
        <v>0</v>
      </c>
      <c r="F591" s="2">
        <v>0</v>
      </c>
      <c r="G591" s="3">
        <f t="shared" si="14"/>
        <v>18082.437999999998</v>
      </c>
      <c r="H591" s="3">
        <f t="shared" si="15"/>
        <v>0.1000000000003638</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15324.1</v>
      </c>
      <c r="E615" s="2">
        <v>0</v>
      </c>
      <c r="F615" s="2">
        <v>0</v>
      </c>
      <c r="G615" s="3">
        <f t="shared" si="14"/>
        <v>18817.9948</v>
      </c>
      <c r="H615" s="3">
        <f t="shared" si="15"/>
        <v>0.1000000000003638</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15324.1</v>
      </c>
      <c r="E618" s="2">
        <v>0</v>
      </c>
      <c r="F618" s="2">
        <v>0</v>
      </c>
      <c r="G618" s="3">
        <f t="shared" si="14"/>
        <v>18909.939399999999</v>
      </c>
      <c r="H618" s="3">
        <f t="shared" si="15"/>
        <v>0.1000000000003638</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15324.1</v>
      </c>
      <c r="E634" s="2">
        <v>0</v>
      </c>
      <c r="F634" s="2">
        <v>0</v>
      </c>
      <c r="G634" s="3">
        <f t="shared" si="14"/>
        <v>19400.310600000001</v>
      </c>
      <c r="H634" s="3">
        <f t="shared" si="15"/>
        <v>0.1000000000003638</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44995.53</v>
      </c>
      <c r="E636" s="2">
        <v>0</v>
      </c>
      <c r="F636" s="2">
        <v>0</v>
      </c>
      <c r="G636" s="3">
        <f t="shared" si="14"/>
        <v>57144.323100000001</v>
      </c>
      <c r="H636" s="3">
        <f t="shared" si="15"/>
        <v>0.47000000000116415</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42712.12</v>
      </c>
      <c r="D637" s="2">
        <f>'PR-RAS'!E643</f>
        <v>67593.03</v>
      </c>
      <c r="E637" s="2">
        <v>0</v>
      </c>
      <c r="F637" s="2">
        <v>0</v>
      </c>
      <c r="G637" s="3">
        <f t="shared" si="14"/>
        <v>113143.24248</v>
      </c>
      <c r="H637" s="3">
        <f t="shared" si="15"/>
        <v>0.15000000000145519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30813.59</v>
      </c>
      <c r="D638" s="2">
        <f>'PR-RAS'!E644</f>
        <v>50207.92</v>
      </c>
      <c r="E638" s="2">
        <v>0</v>
      </c>
      <c r="F638" s="2">
        <v>0</v>
      </c>
      <c r="G638" s="3">
        <f t="shared" si="14"/>
        <v>83593.146909999996</v>
      </c>
      <c r="H638" s="3">
        <f t="shared" si="15"/>
        <v>0.49000000000160071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11898.530000000002</v>
      </c>
      <c r="D639" s="2">
        <f>'PR-RAS'!E645</f>
        <v>17385.11</v>
      </c>
      <c r="E639" s="2">
        <v>0</v>
      </c>
      <c r="F639" s="2">
        <v>0</v>
      </c>
      <c r="G639" s="3">
        <f t="shared" si="14"/>
        <v>29774.662500000002</v>
      </c>
      <c r="H639" s="3">
        <f t="shared" si="15"/>
        <v>0.57999999999810825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476787.71</v>
      </c>
      <c r="D642" s="2">
        <f>'PR-RAS'!E648</f>
        <v>465056.41000000003</v>
      </c>
      <c r="E642" s="2">
        <v>0</v>
      </c>
      <c r="F642" s="2">
        <v>0</v>
      </c>
      <c r="G642" s="3">
        <f t="shared" si="14"/>
        <v>901823.23973000003</v>
      </c>
      <c r="H642" s="3">
        <f t="shared" si="15"/>
        <v>0.70000000001164153</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464889.18</v>
      </c>
      <c r="D644" s="2">
        <f>'PR-RAS'!E650</f>
        <v>447671.30000000005</v>
      </c>
      <c r="E644" s="2">
        <v>0</v>
      </c>
      <c r="F644" s="2">
        <v>0</v>
      </c>
      <c r="G644" s="3">
        <f t="shared" si="14"/>
        <v>874629.03454000002</v>
      </c>
      <c r="H644" s="3">
        <f t="shared" si="15"/>
        <v>0.48000000003958121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109985.14</v>
      </c>
      <c r="D646" s="2">
        <f>'PR-RAS'!E653</f>
        <v>72049.72</v>
      </c>
      <c r="E646" s="2">
        <v>0</v>
      </c>
      <c r="F646" s="2">
        <v>0</v>
      </c>
      <c r="G646" s="3">
        <f t="shared" si="14"/>
        <v>163884.55410000001</v>
      </c>
      <c r="H646" s="3">
        <f t="shared" si="15"/>
        <v>0.41999999999825377</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38644.339999999997</v>
      </c>
      <c r="D647" s="2">
        <f>'PR-RAS'!E654</f>
        <v>195661.77</v>
      </c>
      <c r="E647" s="2">
        <v>0</v>
      </c>
      <c r="F647" s="2">
        <v>0</v>
      </c>
      <c r="G647" s="3">
        <f t="shared" si="14"/>
        <v>277759.25047999999</v>
      </c>
      <c r="H647" s="3">
        <f t="shared" si="15"/>
        <v>0.57000000000698492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33175.1</v>
      </c>
      <c r="D648" s="2">
        <f>'PR-RAS'!E655</f>
        <v>175069.07</v>
      </c>
      <c r="E648" s="2">
        <v>0</v>
      </c>
      <c r="F648" s="2">
        <v>0</v>
      </c>
      <c r="G648" s="3">
        <f t="shared" si="14"/>
        <v>248003.66628</v>
      </c>
      <c r="H648" s="3">
        <f t="shared" si="15"/>
        <v>0.17000000000552973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115454.37999999998</v>
      </c>
      <c r="D649" s="2">
        <f>'PR-RAS'!E656</f>
        <v>92642.419999999984</v>
      </c>
      <c r="E649" s="2">
        <v>0</v>
      </c>
      <c r="F649" s="2">
        <v>0</v>
      </c>
      <c r="G649" s="3">
        <f t="shared" si="14"/>
        <v>194879.01455999998</v>
      </c>
      <c r="H649" s="3">
        <f t="shared" si="15"/>
        <v>0.79999999995925464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v>
      </c>
      <c r="D651" s="2">
        <f>'PR-RAS'!E658</f>
        <v>1</v>
      </c>
      <c r="E651" s="2">
        <v>0</v>
      </c>
      <c r="F651" s="2">
        <v>0</v>
      </c>
      <c r="G651" s="3">
        <f t="shared" si="14"/>
        <v>1.9500000000000002</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v>
      </c>
      <c r="D653" s="2">
        <f>'PR-RAS'!E660</f>
        <v>1</v>
      </c>
      <c r="E653" s="2">
        <v>0</v>
      </c>
      <c r="F653" s="2">
        <v>0</v>
      </c>
      <c r="G653" s="3">
        <f t="shared" si="14"/>
        <v>1.956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278.7</v>
      </c>
      <c r="D727" s="2">
        <f>'PR-RAS'!E734</f>
        <v>278.7</v>
      </c>
      <c r="E727" s="2">
        <v>0</v>
      </c>
      <c r="F727" s="2">
        <v>0</v>
      </c>
      <c r="G727" s="3">
        <f t="shared" si="14"/>
        <v>607.00859999999989</v>
      </c>
      <c r="H727" s="3">
        <f t="shared" si="15"/>
        <v>0.60000000000002274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3566.7</v>
      </c>
      <c r="D734" s="2">
        <f>'PR-RAS'!E741</f>
        <v>3566.7</v>
      </c>
      <c r="E734" s="2">
        <v>0</v>
      </c>
      <c r="F734" s="2">
        <v>0</v>
      </c>
      <c r="G734" s="3">
        <f t="shared" si="14"/>
        <v>7843.1732999999986</v>
      </c>
      <c r="H734" s="3">
        <f t="shared" si="15"/>
        <v>0.6000000000003638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15324.1</v>
      </c>
      <c r="E993" s="2">
        <v>0</v>
      </c>
      <c r="F993" s="2">
        <v>0</v>
      </c>
      <c r="G993" s="3">
        <f t="shared" si="34"/>
        <v>30403.0144</v>
      </c>
      <c r="H993" s="3">
        <f t="shared" si="35"/>
        <v>0.1000000000003638</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629889.31000000006</v>
      </c>
      <c r="D1581" s="7"/>
      <c r="E1581" s="7">
        <v>0</v>
      </c>
      <c r="F1581" s="7">
        <v>0</v>
      </c>
      <c r="G1581" s="8">
        <f t="shared" ref="G1581:G1685" si="70">B1581/1000*C1581</f>
        <v>629.88931000000002</v>
      </c>
      <c r="H1581" s="8">
        <f t="shared" ref="H1581:H1685" si="71">ABS(C1581-ROUND(C1581,0))</f>
        <v>0.31000000005587935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35385.760000000002</v>
      </c>
      <c r="D1582" s="2">
        <v>0</v>
      </c>
      <c r="E1582" s="2">
        <v>0</v>
      </c>
      <c r="F1582" s="2">
        <v>0</v>
      </c>
      <c r="G1582" s="3">
        <f t="shared" si="70"/>
        <v>70.77152000000001</v>
      </c>
      <c r="H1582" s="3">
        <f t="shared" si="71"/>
        <v>0.23999999999796273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35385.760000000002</v>
      </c>
      <c r="D1584" s="2">
        <v>0</v>
      </c>
      <c r="E1584" s="2">
        <v>0</v>
      </c>
      <c r="F1584" s="2">
        <v>0</v>
      </c>
      <c r="G1584" s="3">
        <f t="shared" si="70"/>
        <v>141.54304000000002</v>
      </c>
      <c r="H1584" s="3">
        <f t="shared" si="71"/>
        <v>0.23999999999796273</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26270.33</v>
      </c>
      <c r="D1585" s="2">
        <v>0</v>
      </c>
      <c r="E1585" s="2">
        <v>0</v>
      </c>
      <c r="F1585" s="2">
        <v>0</v>
      </c>
      <c r="G1585" s="3">
        <f t="shared" si="70"/>
        <v>131.35165000000001</v>
      </c>
      <c r="H1585" s="3">
        <f t="shared" si="71"/>
        <v>0.33000000000174623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8842.41</v>
      </c>
      <c r="D1586" s="2">
        <v>0</v>
      </c>
      <c r="E1586" s="2">
        <v>0</v>
      </c>
      <c r="F1586" s="2">
        <v>0</v>
      </c>
      <c r="G1586" s="3">
        <f t="shared" si="70"/>
        <v>53.054459999999999</v>
      </c>
      <c r="H1586" s="3">
        <f t="shared" si="71"/>
        <v>0.40999999999985448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273.02</v>
      </c>
      <c r="D1587" s="2">
        <v>0</v>
      </c>
      <c r="E1587" s="2">
        <v>0</v>
      </c>
      <c r="F1587" s="2">
        <v>0</v>
      </c>
      <c r="G1587" s="3">
        <f t="shared" si="70"/>
        <v>1.9111399999999998</v>
      </c>
      <c r="H1587" s="3">
        <f t="shared" si="71"/>
        <v>1.999999999998181E-2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47573</v>
      </c>
      <c r="D1601" s="2">
        <v>0</v>
      </c>
      <c r="E1601" s="2">
        <v>0</v>
      </c>
      <c r="F1601" s="2">
        <v>0</v>
      </c>
      <c r="G1601" s="3">
        <f t="shared" si="70"/>
        <v>999.03300000000002</v>
      </c>
      <c r="H1601" s="3">
        <f t="shared" si="71"/>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5833.09</v>
      </c>
      <c r="D1602" s="2">
        <v>0</v>
      </c>
      <c r="E1602" s="2">
        <v>0</v>
      </c>
      <c r="F1602" s="2">
        <v>0</v>
      </c>
      <c r="G1602" s="3">
        <f t="shared" si="70"/>
        <v>128.32798</v>
      </c>
      <c r="H1602" s="3">
        <f t="shared" si="71"/>
        <v>9.0000000000145519E-2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35014.329999999994</v>
      </c>
      <c r="D1603" s="2">
        <v>0</v>
      </c>
      <c r="E1603" s="2">
        <v>0</v>
      </c>
      <c r="F1603" s="2">
        <v>0</v>
      </c>
      <c r="G1603" s="3">
        <f t="shared" si="70"/>
        <v>805.32958999999983</v>
      </c>
      <c r="H1603" s="3">
        <f t="shared" si="71"/>
        <v>0.32999999999447027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26250.9</v>
      </c>
      <c r="D1604" s="2">
        <v>0</v>
      </c>
      <c r="E1604" s="2">
        <v>0</v>
      </c>
      <c r="F1604" s="2">
        <v>0</v>
      </c>
      <c r="G1604" s="3">
        <f t="shared" si="70"/>
        <v>630.02160000000003</v>
      </c>
      <c r="H1604" s="3">
        <f t="shared" si="71"/>
        <v>9.9999999998544808E-2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8492.41</v>
      </c>
      <c r="D1605" s="2">
        <v>0</v>
      </c>
      <c r="E1605" s="2">
        <v>0</v>
      </c>
      <c r="F1605" s="2">
        <v>0</v>
      </c>
      <c r="G1605" s="3">
        <f t="shared" si="70"/>
        <v>212.31025</v>
      </c>
      <c r="H1605" s="3">
        <f t="shared" si="71"/>
        <v>0.40999999999985448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271.02</v>
      </c>
      <c r="D1606" s="2">
        <v>0</v>
      </c>
      <c r="E1606" s="2">
        <v>0</v>
      </c>
      <c r="F1606" s="2">
        <v>0</v>
      </c>
      <c r="G1606" s="3">
        <f t="shared" si="70"/>
        <v>7.0465199999999992</v>
      </c>
      <c r="H1606" s="3">
        <f t="shared" si="71"/>
        <v>1.999999999998181E-2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6725.58</v>
      </c>
      <c r="D1613" s="2">
        <v>0</v>
      </c>
      <c r="E1613" s="2">
        <v>0</v>
      </c>
      <c r="F1613" s="2">
        <v>0</v>
      </c>
      <c r="G1613" s="3">
        <f t="shared" si="70"/>
        <v>221.94414</v>
      </c>
      <c r="H1613" s="3">
        <f t="shared" si="71"/>
        <v>0.42000000000007276</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6725.58</v>
      </c>
      <c r="D1617" s="2">
        <v>0</v>
      </c>
      <c r="E1617" s="2">
        <v>0</v>
      </c>
      <c r="F1617" s="2">
        <v>0</v>
      </c>
      <c r="G1617" s="3">
        <f t="shared" si="70"/>
        <v>248.84645999999998</v>
      </c>
      <c r="H1617" s="3">
        <f t="shared" si="71"/>
        <v>0.42000000000007276</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617702.07000000007</v>
      </c>
      <c r="D1620" s="2">
        <v>0</v>
      </c>
      <c r="E1620" s="2">
        <v>0</v>
      </c>
      <c r="F1620" s="2">
        <v>0</v>
      </c>
      <c r="G1620" s="3">
        <f t="shared" si="70"/>
        <v>24708.082800000004</v>
      </c>
      <c r="H1620" s="3">
        <f t="shared" si="71"/>
        <v>7.000000006519258E-2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5.57</v>
      </c>
      <c r="D1621" s="2">
        <v>0</v>
      </c>
      <c r="E1621" s="2">
        <v>0</v>
      </c>
      <c r="F1621" s="2">
        <v>0</v>
      </c>
      <c r="G1621" s="3">
        <f t="shared" si="70"/>
        <v>0.22837000000000002</v>
      </c>
      <c r="H1621" s="3">
        <f t="shared" si="71"/>
        <v>0.42999999999999972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5.57</v>
      </c>
      <c r="D1627" s="2">
        <v>0</v>
      </c>
      <c r="E1627" s="2">
        <v>0</v>
      </c>
      <c r="F1627" s="2">
        <v>0</v>
      </c>
      <c r="G1627" s="3">
        <f t="shared" si="70"/>
        <v>0.26179000000000002</v>
      </c>
      <c r="H1627" s="3">
        <f t="shared" si="71"/>
        <v>0.42999999999999972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3.91</v>
      </c>
      <c r="D1633" s="2">
        <v>0</v>
      </c>
      <c r="E1633" s="2">
        <v>0</v>
      </c>
      <c r="F1633" s="2">
        <v>0</v>
      </c>
      <c r="G1633" s="3">
        <f t="shared" si="70"/>
        <v>0.20723</v>
      </c>
      <c r="H1633" s="3">
        <f t="shared" si="71"/>
        <v>8.9999999999999858E-2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3.91</v>
      </c>
      <c r="D1637" s="2">
        <v>0</v>
      </c>
      <c r="E1637" s="2">
        <v>0</v>
      </c>
      <c r="F1637" s="2">
        <v>0</v>
      </c>
      <c r="G1637" s="3">
        <f t="shared" si="70"/>
        <v>0.22287000000000001</v>
      </c>
      <c r="H1637" s="3">
        <f t="shared" si="71"/>
        <v>8.9999999999999858E-2</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1.66</v>
      </c>
      <c r="D1638" s="2">
        <v>0</v>
      </c>
      <c r="E1638" s="2">
        <v>0</v>
      </c>
      <c r="F1638" s="2">
        <v>0</v>
      </c>
      <c r="G1638" s="3">
        <f t="shared" si="70"/>
        <v>9.6280000000000004E-2</v>
      </c>
      <c r="H1638" s="3">
        <f t="shared" si="71"/>
        <v>0.34000000000000008</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1.66</v>
      </c>
      <c r="D1639" s="2">
        <v>0</v>
      </c>
      <c r="E1639" s="2">
        <v>0</v>
      </c>
      <c r="F1639" s="2">
        <v>0</v>
      </c>
      <c r="G1639" s="3">
        <f t="shared" si="70"/>
        <v>9.7939999999999985E-2</v>
      </c>
      <c r="H1639" s="3">
        <f t="shared" si="71"/>
        <v>0.34000000000000008</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617696.5</v>
      </c>
      <c r="D1680" s="2">
        <v>0</v>
      </c>
      <c r="E1680" s="2">
        <v>0</v>
      </c>
      <c r="F1680" s="2">
        <v>0</v>
      </c>
      <c r="G1680" s="3">
        <f t="shared" si="70"/>
        <v>61769.65</v>
      </c>
      <c r="H1680" s="3">
        <f t="shared" si="71"/>
        <v>0.5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5754.2</v>
      </c>
      <c r="D1682" s="2">
        <v>0</v>
      </c>
      <c r="E1682" s="2">
        <v>0</v>
      </c>
      <c r="F1682" s="2">
        <v>0</v>
      </c>
      <c r="G1682" s="3">
        <f t="shared" si="70"/>
        <v>586.9283999999999</v>
      </c>
      <c r="H1682" s="3">
        <f t="shared" si="71"/>
        <v>0.1999999999998181</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611942.30000000005</v>
      </c>
      <c r="D1684" s="2">
        <v>0</v>
      </c>
      <c r="E1684" s="2">
        <v>0</v>
      </c>
      <c r="F1684" s="2">
        <v>0</v>
      </c>
      <c r="G1684" s="3">
        <f>B1684/1000*C1684</f>
        <v>63641.999199999998</v>
      </c>
      <c r="H1684" s="3">
        <f>ABS(C1684-ROUND(C1684,0))</f>
        <v>0.30000000004656613</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2020</v>
      </c>
      <c r="B1" s="404"/>
      <c r="C1" s="404"/>
    </row>
    <row r="2" spans="1:16" ht="33" customHeight="1" x14ac:dyDescent="0.2">
      <c r="A2" s="405" t="s">
        <v>2021</v>
      </c>
      <c r="B2" s="406"/>
      <c r="C2" s="403"/>
      <c r="D2" s="5"/>
      <c r="E2" s="5"/>
      <c r="F2" s="5"/>
      <c r="G2" s="5"/>
      <c r="H2" s="5"/>
      <c r="I2" s="5"/>
      <c r="J2" s="5"/>
      <c r="K2" s="5"/>
      <c r="L2" s="5"/>
      <c r="M2" s="5"/>
      <c r="N2" s="5"/>
      <c r="O2" s="5"/>
      <c r="P2" s="5"/>
    </row>
    <row r="3" spans="1:16" ht="18.75" customHeight="1" x14ac:dyDescent="0.2">
      <c r="A3" s="222" t="s">
        <v>2022</v>
      </c>
      <c r="B3" s="407"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13" t="s">
        <v>2104</v>
      </c>
      <c r="C46" s="403"/>
      <c r="D46" s="5"/>
      <c r="E46" s="5"/>
      <c r="F46" s="5"/>
      <c r="G46" s="5"/>
      <c r="H46" s="5"/>
      <c r="I46" s="5"/>
      <c r="J46" s="5"/>
      <c r="K46" s="5"/>
      <c r="L46" s="5"/>
      <c r="M46" s="5"/>
      <c r="N46" s="5"/>
      <c r="O46" s="5"/>
      <c r="P46" s="5"/>
    </row>
    <row r="47" spans="1:16" ht="66" hidden="1" customHeight="1" x14ac:dyDescent="0.2">
      <c r="A47" s="39" t="s">
        <v>2105</v>
      </c>
      <c r="B47" s="414" t="s">
        <v>2106</v>
      </c>
      <c r="C47" s="414"/>
      <c r="D47" s="5"/>
      <c r="E47" s="5"/>
      <c r="F47" s="5"/>
      <c r="G47" s="5"/>
      <c r="H47" s="5"/>
      <c r="I47" s="5"/>
      <c r="J47" s="5"/>
      <c r="K47" s="5"/>
      <c r="L47" s="5"/>
      <c r="M47" s="5"/>
      <c r="N47" s="5"/>
      <c r="O47" s="5"/>
      <c r="P47" s="5"/>
    </row>
    <row r="48" spans="1:16" ht="123.75" customHeight="1" x14ac:dyDescent="0.2">
      <c r="A48" s="202" t="s">
        <v>2107</v>
      </c>
      <c r="B48" s="412" t="s">
        <v>2108</v>
      </c>
      <c r="C48" s="411"/>
      <c r="D48" s="5"/>
      <c r="E48" s="5"/>
      <c r="F48" s="5"/>
      <c r="G48" s="5"/>
      <c r="H48" s="5"/>
      <c r="I48" s="5"/>
      <c r="J48" s="5"/>
      <c r="K48" s="5"/>
      <c r="L48" s="5"/>
      <c r="M48" s="5"/>
      <c r="N48" s="5"/>
      <c r="O48" s="5"/>
      <c r="P48" s="5"/>
    </row>
    <row r="49" spans="1:16" ht="34.5" customHeight="1" x14ac:dyDescent="0.2">
      <c r="A49" s="202" t="s">
        <v>2109</v>
      </c>
      <c r="B49" s="410" t="s">
        <v>2110</v>
      </c>
      <c r="C49" s="411"/>
      <c r="D49" s="5"/>
      <c r="E49" s="5"/>
      <c r="F49" s="5"/>
      <c r="G49" s="5"/>
      <c r="H49" s="5"/>
      <c r="I49" s="5"/>
      <c r="J49" s="5"/>
      <c r="K49" s="5"/>
      <c r="L49" s="5"/>
      <c r="M49" s="5"/>
      <c r="N49" s="5"/>
      <c r="O49" s="5"/>
      <c r="P49" s="5"/>
    </row>
    <row r="50" spans="1:16" ht="34.5" customHeight="1" x14ac:dyDescent="0.2">
      <c r="A50" s="202" t="s">
        <v>2111</v>
      </c>
      <c r="B50" s="410" t="s">
        <v>2112</v>
      </c>
      <c r="C50" s="411"/>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15" t="s">
        <v>2118</v>
      </c>
      <c r="C53" s="416"/>
      <c r="D53" s="5"/>
      <c r="E53" s="5"/>
      <c r="F53" s="5"/>
      <c r="G53" s="5"/>
      <c r="H53" s="5"/>
      <c r="I53" s="5"/>
      <c r="J53" s="5"/>
      <c r="K53" s="5"/>
      <c r="L53" s="5"/>
      <c r="M53" s="5"/>
      <c r="N53" s="5"/>
      <c r="O53" s="5"/>
      <c r="P53" s="5"/>
    </row>
    <row r="54" spans="1:16" ht="31.5" customHeight="1" x14ac:dyDescent="0.2">
      <c r="A54" s="224" t="s">
        <v>2119</v>
      </c>
      <c r="B54" s="415" t="s">
        <v>2120</v>
      </c>
      <c r="C54" s="416"/>
      <c r="D54" s="5"/>
      <c r="E54" s="5"/>
      <c r="F54" s="5"/>
      <c r="G54" s="5"/>
      <c r="H54" s="5"/>
      <c r="I54" s="5"/>
      <c r="J54" s="5"/>
      <c r="K54" s="5"/>
      <c r="L54" s="5"/>
      <c r="M54" s="5"/>
      <c r="N54" s="5"/>
      <c r="O54" s="5"/>
      <c r="P54" s="5"/>
    </row>
    <row r="55" spans="1:16" ht="54.6" customHeight="1" x14ac:dyDescent="0.2">
      <c r="A55" s="224" t="s">
        <v>2121</v>
      </c>
      <c r="B55" s="415" t="s">
        <v>2122</v>
      </c>
      <c r="C55" s="416"/>
      <c r="D55" s="5"/>
      <c r="E55" s="5"/>
      <c r="F55" s="5"/>
      <c r="G55" s="5"/>
      <c r="H55" s="5"/>
      <c r="I55" s="5"/>
      <c r="J55" s="5"/>
      <c r="K55" s="5"/>
      <c r="L55" s="5"/>
      <c r="M55" s="5"/>
      <c r="N55" s="5"/>
      <c r="O55" s="5"/>
      <c r="P55" s="5"/>
    </row>
    <row r="56" spans="1:16" ht="54.6" customHeight="1" x14ac:dyDescent="0.2">
      <c r="A56" s="224" t="s">
        <v>2123</v>
      </c>
      <c r="B56" s="415" t="s">
        <v>2124</v>
      </c>
      <c r="C56" s="416"/>
      <c r="D56" s="5"/>
      <c r="E56" s="5"/>
      <c r="F56" s="5"/>
      <c r="G56" s="5"/>
      <c r="H56" s="5"/>
      <c r="I56" s="5"/>
      <c r="J56" s="5"/>
      <c r="K56" s="5"/>
      <c r="L56" s="5"/>
      <c r="M56" s="5"/>
      <c r="N56" s="5"/>
      <c r="O56" s="5"/>
      <c r="P56" s="5"/>
    </row>
    <row r="57" spans="1:16" ht="54" customHeight="1" x14ac:dyDescent="0.2">
      <c r="A57" s="224" t="s">
        <v>2125</v>
      </c>
      <c r="B57" s="415" t="s">
        <v>2126</v>
      </c>
      <c r="C57" s="416"/>
      <c r="D57" s="5"/>
      <c r="E57" s="5"/>
      <c r="F57" s="5"/>
      <c r="G57" s="5"/>
      <c r="H57" s="5"/>
      <c r="I57" s="5"/>
      <c r="J57" s="5"/>
      <c r="K57" s="5"/>
      <c r="L57" s="5"/>
      <c r="M57" s="5"/>
      <c r="N57" s="5"/>
      <c r="O57" s="5"/>
      <c r="P57" s="5"/>
    </row>
    <row r="58" spans="1:16" ht="31.15" customHeight="1" x14ac:dyDescent="0.2">
      <c r="A58" s="270" t="s">
        <v>2127</v>
      </c>
      <c r="B58" s="408" t="s">
        <v>2128</v>
      </c>
      <c r="C58" s="409"/>
      <c r="D58" s="5"/>
      <c r="E58" s="5"/>
      <c r="F58" s="5"/>
      <c r="G58" s="5"/>
      <c r="H58" s="5"/>
      <c r="I58" s="5"/>
      <c r="J58" s="5"/>
      <c r="K58" s="5"/>
      <c r="L58" s="5"/>
      <c r="M58" s="5"/>
      <c r="N58" s="5"/>
      <c r="O58" s="5"/>
      <c r="P58" s="5"/>
    </row>
    <row r="59" spans="1:16" ht="46.5" customHeight="1" x14ac:dyDescent="0.2">
      <c r="A59" s="302" t="s">
        <v>2129</v>
      </c>
      <c r="B59" s="400" t="s">
        <v>2130</v>
      </c>
      <c r="C59" s="401"/>
      <c r="D59" s="298"/>
      <c r="E59" s="5"/>
      <c r="F59" s="5"/>
      <c r="G59" s="5"/>
      <c r="H59" s="5"/>
      <c r="I59" s="5"/>
      <c r="J59" s="5"/>
      <c r="K59" s="5"/>
      <c r="L59" s="5"/>
      <c r="M59" s="5"/>
      <c r="N59" s="5"/>
      <c r="O59" s="5"/>
      <c r="P59" s="5"/>
    </row>
    <row r="60" spans="1:16" ht="39" customHeight="1" x14ac:dyDescent="0.2">
      <c r="A60" s="302" t="s">
        <v>2131</v>
      </c>
      <c r="B60" s="400" t="s">
        <v>2132</v>
      </c>
      <c r="C60" s="401"/>
      <c r="D60" s="325"/>
      <c r="E60" s="229"/>
      <c r="F60" s="229"/>
      <c r="G60" s="229"/>
      <c r="H60" s="229"/>
      <c r="I60" s="229"/>
      <c r="J60" s="229"/>
      <c r="K60" s="229"/>
      <c r="L60" s="229"/>
      <c r="M60" s="229"/>
      <c r="N60" s="229"/>
      <c r="O60" s="229"/>
      <c r="P60" s="229"/>
    </row>
    <row r="61" spans="1:16" ht="39" customHeight="1" x14ac:dyDescent="0.2">
      <c r="A61" s="302" t="s">
        <v>2133</v>
      </c>
      <c r="B61" s="400" t="s">
        <v>2134</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2"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1" t="s">
        <v>1970</v>
      </c>
      <c r="B2" s="342"/>
      <c r="C2" s="342"/>
      <c r="D2" s="342"/>
      <c r="E2" s="342"/>
      <c r="F2" s="342"/>
      <c r="G2" s="342"/>
      <c r="H2" s="342"/>
      <c r="I2" s="34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43" t="s">
        <v>1972</v>
      </c>
      <c r="B4" s="344"/>
      <c r="C4" s="344"/>
      <c r="D4" s="344"/>
      <c r="E4" s="344"/>
      <c r="F4" s="344"/>
      <c r="G4" s="344"/>
      <c r="H4" s="344"/>
      <c r="I4" s="34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44178</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72" t="s">
        <v>1976</v>
      </c>
      <c r="F7" s="345" t="s">
        <v>1977</v>
      </c>
      <c r="G7" s="34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72"/>
      <c r="F8" s="347" t="s">
        <v>1980</v>
      </c>
      <c r="G8" s="348"/>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2"/>
      <c r="F9" s="339" t="s">
        <v>1981</v>
      </c>
      <c r="G9" s="34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2"/>
      <c r="F10" s="347" t="s">
        <v>1982</v>
      </c>
      <c r="G10" s="348"/>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2"/>
      <c r="F11" s="337" t="s">
        <v>1983</v>
      </c>
      <c r="G11" s="33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2"/>
      <c r="F12" s="335" t="s">
        <v>1984</v>
      </c>
      <c r="G12" s="336"/>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72"/>
      <c r="F13" s="369" t="s">
        <v>1988</v>
      </c>
      <c r="G13" s="370"/>
      <c r="H13" s="37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52" t="s">
        <v>8</v>
      </c>
      <c r="C16" s="373"/>
      <c r="D16" s="373"/>
      <c r="E16" s="373"/>
      <c r="F16" s="354"/>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68" t="str">
        <f>'PR-RAS'!B6</f>
        <v>PRIHODI POSLOVANJA (šifre 61+62+63+64+65+66+67+68)</v>
      </c>
      <c r="C17" s="364"/>
      <c r="D17" s="364"/>
      <c r="E17" s="364"/>
      <c r="F17" s="365"/>
      <c r="G17" s="28" t="str">
        <f>'PR-RAS'!C6</f>
        <v>6</v>
      </c>
      <c r="H17" s="275">
        <f>'PR-RAS'!D6</f>
        <v>28877.530000000002</v>
      </c>
      <c r="I17" s="275">
        <f>'PR-RAS'!E6</f>
        <v>39728.130000000005</v>
      </c>
      <c r="J17" s="5"/>
      <c r="K17" s="5"/>
      <c r="L17" s="5"/>
      <c r="M17" s="5"/>
      <c r="N17" s="5"/>
      <c r="O17" s="5"/>
      <c r="P17" s="5"/>
      <c r="Q17" s="5"/>
      <c r="R17" s="5"/>
      <c r="S17" s="5"/>
      <c r="T17" s="5"/>
      <c r="U17" s="5"/>
      <c r="V17" s="5"/>
      <c r="W17" s="5"/>
    </row>
    <row r="18" spans="1:23" ht="12.75" customHeight="1" x14ac:dyDescent="0.2">
      <c r="A18" s="350"/>
      <c r="B18" s="357" t="str">
        <f>'PR-RAS'!B152</f>
        <v xml:space="preserve">RASHODI POSLOVANJA (šifre 31+32+34+35+36+37+38) </v>
      </c>
      <c r="C18" s="358"/>
      <c r="D18" s="358"/>
      <c r="E18" s="358"/>
      <c r="F18" s="359"/>
      <c r="G18" s="29" t="str">
        <f>'PR-RAS'!C152</f>
        <v>3</v>
      </c>
      <c r="H18" s="275">
        <f>'PR-RAS'!D152</f>
        <v>30813.59</v>
      </c>
      <c r="I18" s="275">
        <f>'PR-RAS'!E152</f>
        <v>34883.82</v>
      </c>
      <c r="J18" s="5"/>
      <c r="K18" s="5"/>
      <c r="L18" s="5"/>
      <c r="M18" s="5"/>
      <c r="N18" s="5"/>
      <c r="O18" s="5"/>
      <c r="P18" s="5"/>
      <c r="Q18" s="5"/>
      <c r="R18" s="5"/>
      <c r="S18" s="5"/>
      <c r="T18" s="5"/>
      <c r="U18" s="5"/>
      <c r="V18" s="5"/>
      <c r="W18" s="5"/>
    </row>
    <row r="19" spans="1:23" ht="12.75" customHeight="1" x14ac:dyDescent="0.2">
      <c r="A19" s="350"/>
      <c r="B19" s="357" t="str">
        <f>'PR-RAS'!B649</f>
        <v>Višak prihoda i primitaka raspoloživ u sljedećem razdoblju (šifre X005 + '9221-9222' - Y005 - '9222-9221')</v>
      </c>
      <c r="C19" s="358"/>
      <c r="D19" s="358"/>
      <c r="E19" s="358"/>
      <c r="F19" s="35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1"/>
      <c r="B20" s="360" t="str">
        <f>'PR-RAS'!B650</f>
        <v>Manjak prihoda i primitaka za pokriće u sljedećem razdoblju (šifre Y005 + '9222-9221' - X005 - '9221-9222' )</v>
      </c>
      <c r="C20" s="361"/>
      <c r="D20" s="361"/>
      <c r="E20" s="361"/>
      <c r="F20" s="362"/>
      <c r="G20" s="30" t="str">
        <f>'PR-RAS'!C650</f>
        <v>Y006</v>
      </c>
      <c r="H20" s="275">
        <f>'PR-RAS'!D650</f>
        <v>464889.18</v>
      </c>
      <c r="I20" s="275">
        <f>'PR-RAS'!E650</f>
        <v>447671.30000000005</v>
      </c>
      <c r="J20" s="5"/>
      <c r="K20" s="5"/>
      <c r="L20" s="5"/>
      <c r="M20" s="5"/>
      <c r="N20" s="5"/>
      <c r="O20" s="5"/>
      <c r="P20" s="5"/>
      <c r="Q20" s="5"/>
      <c r="R20" s="5"/>
      <c r="S20" s="5"/>
      <c r="T20" s="5"/>
      <c r="U20" s="5"/>
      <c r="V20" s="5"/>
      <c r="W20" s="5"/>
    </row>
    <row r="21" spans="1:23" ht="29.25" customHeight="1" x14ac:dyDescent="0.2">
      <c r="A21" s="200" t="s">
        <v>1989</v>
      </c>
      <c r="B21" s="352" t="s">
        <v>8</v>
      </c>
      <c r="C21" s="353"/>
      <c r="D21" s="353"/>
      <c r="E21" s="353"/>
      <c r="F21" s="354"/>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68" t="str">
        <f>BILANCA!B7</f>
        <v>Nefinancijska imovina (šifre 01+02+03+04+05+06)</v>
      </c>
      <c r="C22" s="364"/>
      <c r="D22" s="364"/>
      <c r="E22" s="364"/>
      <c r="F22" s="365"/>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0"/>
      <c r="B23" s="357" t="str">
        <f>BILANCA!B69</f>
        <v>Financijska imovina (šifre 11+12+13+14+15+16+17+19)</v>
      </c>
      <c r="C23" s="358"/>
      <c r="D23" s="358"/>
      <c r="E23" s="358"/>
      <c r="F23" s="35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0"/>
      <c r="B24" s="357" t="str">
        <f>BILANCA!B176</f>
        <v xml:space="preserve">Obveze (šifre 23+24+25+26+27+29) </v>
      </c>
      <c r="C24" s="358"/>
      <c r="D24" s="358"/>
      <c r="E24" s="358"/>
      <c r="F24" s="35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1"/>
      <c r="B25" s="360" t="str">
        <f>BILANCA!B250</f>
        <v>Vlastiti izvori (šifre 91 + 922 - 93 + 96 + 97)</v>
      </c>
      <c r="C25" s="361"/>
      <c r="D25" s="361"/>
      <c r="E25" s="361"/>
      <c r="F25" s="36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52" t="s">
        <v>8</v>
      </c>
      <c r="C26" s="353"/>
      <c r="D26" s="353"/>
      <c r="E26" s="353"/>
      <c r="F26" s="354"/>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68" t="str">
        <f>'RAS-funkcijski'!B5</f>
        <v>Opće javne usluge (šifre 011+012+013+014 do 018)</v>
      </c>
      <c r="C27" s="364"/>
      <c r="D27" s="364"/>
      <c r="E27" s="364"/>
      <c r="F27" s="36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57" t="str">
        <f>'RAS-funkcijski'!B35</f>
        <v>Ekonomski poslovi (šifre 041+042+043+044+045+046+047+048+049)</v>
      </c>
      <c r="C28" s="358"/>
      <c r="D28" s="358"/>
      <c r="E28" s="358"/>
      <c r="F28" s="35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57" t="str">
        <f>'RAS-funkcijski'!B88</f>
        <v>Rashodi vezani za stanovanje i kom. pogodnosti koji nisu drugdje svrstani</v>
      </c>
      <c r="C29" s="358"/>
      <c r="D29" s="358"/>
      <c r="E29" s="358"/>
      <c r="F29" s="35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57" t="str">
        <f>'RAS-funkcijski'!B114</f>
        <v>Obrazovanje (šifre 091+092+093+094+095+096+097+098)</v>
      </c>
      <c r="C30" s="358"/>
      <c r="D30" s="358"/>
      <c r="E30" s="358"/>
      <c r="F30" s="35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60" t="str">
        <f>'RAS-funkcijski'!B141</f>
        <v>Kontrolni zbroj (šifre 01+02+03+04+05+06+07+08+09+10)</v>
      </c>
      <c r="C31" s="361"/>
      <c r="D31" s="361"/>
      <c r="E31" s="361"/>
      <c r="F31" s="36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52" t="s">
        <v>8</v>
      </c>
      <c r="C32" s="353"/>
      <c r="D32" s="353"/>
      <c r="E32" s="353"/>
      <c r="F32" s="354"/>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63" t="str">
        <f>'P-VRIO'!B5</f>
        <v>Promjene u vrijednosti i obujmu imovine (šifre 91511+91512)</v>
      </c>
      <c r="C33" s="364"/>
      <c r="D33" s="364"/>
      <c r="E33" s="364"/>
      <c r="F33" s="36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0"/>
      <c r="B34" s="366" t="str">
        <f>'P-VRIO'!B22</f>
        <v>Promjene u obujmu imovine (šifre P016+P023)</v>
      </c>
      <c r="C34" s="358"/>
      <c r="D34" s="358"/>
      <c r="E34" s="358"/>
      <c r="F34" s="35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66" t="str">
        <f>'P-VRIO'!B38</f>
        <v>Promjene u vrijednosti i obujmu obveza (šifre 91521+91522)</v>
      </c>
      <c r="C35" s="358"/>
      <c r="D35" s="358"/>
      <c r="E35" s="358"/>
      <c r="F35" s="35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67" t="str">
        <f>'P-VRIO'!B44</f>
        <v>Promjene u obujmu obveza (šifre P035 do P038)</v>
      </c>
      <c r="C36" s="361"/>
      <c r="D36" s="361"/>
      <c r="E36" s="361"/>
      <c r="F36" s="36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52" t="s">
        <v>8</v>
      </c>
      <c r="C37" s="353"/>
      <c r="D37" s="353"/>
      <c r="E37" s="353"/>
      <c r="F37" s="354"/>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68" t="str">
        <f>OBVEZE!B5</f>
        <v>Stanje obveza 1. siječnja (=stanju obveza iz Izvještaja o obvezama na 31. prosinca prethodne godine)</v>
      </c>
      <c r="C38" s="364"/>
      <c r="D38" s="364"/>
      <c r="E38" s="364"/>
      <c r="F38" s="365"/>
      <c r="G38" s="126" t="str">
        <f>OBVEZE!C5</f>
        <v>V001</v>
      </c>
      <c r="H38" s="275">
        <f>OBVEZE!D5</f>
        <v>629889.31000000006</v>
      </c>
      <c r="I38" s="275" t="s">
        <v>1995</v>
      </c>
      <c r="J38" s="5"/>
      <c r="K38" s="5"/>
      <c r="L38" s="5"/>
      <c r="M38" s="5"/>
      <c r="N38" s="5"/>
      <c r="O38" s="5"/>
      <c r="P38" s="5"/>
      <c r="Q38" s="5"/>
      <c r="R38" s="5"/>
      <c r="S38" s="5"/>
      <c r="T38" s="5"/>
      <c r="U38" s="5"/>
      <c r="V38" s="5"/>
      <c r="W38" s="5"/>
    </row>
    <row r="39" spans="1:23" ht="12.75" customHeight="1" x14ac:dyDescent="0.2">
      <c r="A39" s="350"/>
      <c r="B39" s="357" t="str">
        <f>OBVEZE!B44</f>
        <v>Stanje obveza na kraju izvještajnog razdoblja (šifre V001+V002-V004) i (šifre V007+V009)</v>
      </c>
      <c r="C39" s="358"/>
      <c r="D39" s="358"/>
      <c r="E39" s="358"/>
      <c r="F39" s="359"/>
      <c r="G39" s="127" t="str">
        <f>OBVEZE!C44</f>
        <v>V006</v>
      </c>
      <c r="H39" s="275" t="s">
        <v>1995</v>
      </c>
      <c r="I39" s="275">
        <f>OBVEZE!D44</f>
        <v>617702.07000000007</v>
      </c>
      <c r="J39" s="5"/>
      <c r="K39" s="5"/>
      <c r="L39" s="5"/>
      <c r="M39" s="5"/>
      <c r="N39" s="5"/>
      <c r="O39" s="5"/>
      <c r="P39" s="5"/>
      <c r="Q39" s="5"/>
      <c r="R39" s="5"/>
      <c r="S39" s="5"/>
      <c r="T39" s="5"/>
      <c r="U39" s="5"/>
      <c r="V39" s="5"/>
      <c r="W39" s="5"/>
    </row>
    <row r="40" spans="1:23" ht="12.75" customHeight="1" x14ac:dyDescent="0.2">
      <c r="A40" s="350"/>
      <c r="B40" s="357" t="str">
        <f>OBVEZE!B45</f>
        <v>Stanje dospjelih obveza na kraju izvještajnog razdoblja (šifre V008+D23+D24 + 'D dio 25,26' + D27)</v>
      </c>
      <c r="C40" s="358"/>
      <c r="D40" s="358"/>
      <c r="E40" s="358"/>
      <c r="F40" s="359"/>
      <c r="G40" s="127" t="str">
        <f>OBVEZE!C45</f>
        <v>V007</v>
      </c>
      <c r="H40" s="275" t="s">
        <v>1995</v>
      </c>
      <c r="I40" s="275">
        <f>OBVEZE!D45</f>
        <v>5.57</v>
      </c>
      <c r="J40" s="5"/>
      <c r="K40" s="5"/>
      <c r="L40" s="5"/>
      <c r="M40" s="5"/>
      <c r="N40" s="5"/>
      <c r="O40" s="5"/>
      <c r="P40" s="5"/>
      <c r="Q40" s="5"/>
      <c r="R40" s="5"/>
      <c r="S40" s="5"/>
      <c r="T40" s="5"/>
      <c r="U40" s="5"/>
      <c r="V40" s="5"/>
      <c r="W40" s="5"/>
    </row>
    <row r="41" spans="1:23" ht="12.75" customHeight="1" x14ac:dyDescent="0.2">
      <c r="A41" s="351"/>
      <c r="B41" s="360" t="str">
        <f>OBVEZE!B104</f>
        <v>Stanje nedospjelih obveza na kraju izvještajnog razdoblja (šifre V010 + ND23 + ND24 + 'ND dio 25,26' + ND27)</v>
      </c>
      <c r="C41" s="361"/>
      <c r="D41" s="361"/>
      <c r="E41" s="361"/>
      <c r="F41" s="362"/>
      <c r="G41" s="128" t="str">
        <f>OBVEZE!C104</f>
        <v>V009</v>
      </c>
      <c r="H41" s="276" t="s">
        <v>1995</v>
      </c>
      <c r="I41" s="276">
        <f>OBVEZE!D104</f>
        <v>617696.5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1996</v>
      </c>
      <c r="F44" s="355"/>
      <c r="G44" s="229"/>
      <c r="H44" s="356" t="s">
        <v>1997</v>
      </c>
      <c r="I44" s="35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98" zoomScaleNormal="100" workbookViewId="0">
      <selection activeCell="F164" sqref="F16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28877.530000000002</v>
      </c>
      <c r="E6" s="60">
        <f>E7+E43+E49+E82+E106+E125+E134+E140</f>
        <v>39728.130000000005</v>
      </c>
      <c r="F6" s="45">
        <f t="shared" ref="F6:F132" si="0">IF(D6&lt;&gt;0,IF(E6/D6&gt;=100,"&gt;&gt;100",E6/D6*100),"-")</f>
        <v>137.57454325214101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2443.4900000000002</v>
      </c>
      <c r="E82" s="60">
        <f t="shared" si="15"/>
        <v>4720.33</v>
      </c>
      <c r="F82" s="45">
        <f t="shared" si="0"/>
        <v>193.17983703637009</v>
      </c>
    </row>
    <row r="83" spans="1:6" ht="12.75" customHeight="1" x14ac:dyDescent="0.2">
      <c r="A83" s="63">
        <v>641</v>
      </c>
      <c r="B83" s="64" t="s">
        <v>169</v>
      </c>
      <c r="C83" s="247" t="s">
        <v>170</v>
      </c>
      <c r="D83" s="60">
        <f t="shared" ref="D83:E83" si="16">SUM(D84:D90)</f>
        <v>22.11</v>
      </c>
      <c r="E83" s="60">
        <f t="shared" si="16"/>
        <v>217.11</v>
      </c>
      <c r="F83" s="45">
        <f t="shared" si="0"/>
        <v>981.95386702849396</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22.11</v>
      </c>
      <c r="E85" s="194">
        <v>217.11</v>
      </c>
      <c r="F85" s="45">
        <f t="shared" si="0"/>
        <v>981.95386702849396</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2421.38</v>
      </c>
      <c r="E98" s="60">
        <f t="shared" si="18"/>
        <v>4503.22</v>
      </c>
      <c r="F98" s="45">
        <f t="shared" si="0"/>
        <v>185.97741783610999</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2421.38</v>
      </c>
      <c r="E100" s="194">
        <v>4503.22</v>
      </c>
      <c r="F100" s="45">
        <f t="shared" si="0"/>
        <v>185.97741783610999</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0</v>
      </c>
      <c r="E106" s="332">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26434.04</v>
      </c>
      <c r="E134" s="60">
        <f t="shared" si="25"/>
        <v>35007.800000000003</v>
      </c>
      <c r="F134" s="45">
        <f t="shared" ref="F134:F229" si="26">IF(D134&lt;&gt;0,IF(E134/D134&gt;=100,"&gt;&gt;100",E134/D134*100),"-")</f>
        <v>132.43454273353601</v>
      </c>
    </row>
    <row r="135" spans="1:6" ht="24" x14ac:dyDescent="0.2">
      <c r="A135" s="63">
        <v>671</v>
      </c>
      <c r="B135" s="182" t="s">
        <v>273</v>
      </c>
      <c r="C135" s="247" t="s">
        <v>274</v>
      </c>
      <c r="D135" s="60">
        <f t="shared" ref="D135:E135" si="27">SUM(D136:D138)</f>
        <v>26434.04</v>
      </c>
      <c r="E135" s="60">
        <f t="shared" si="27"/>
        <v>35007.800000000003</v>
      </c>
      <c r="F135" s="45">
        <f t="shared" si="26"/>
        <v>132.43454273353601</v>
      </c>
    </row>
    <row r="136" spans="1:6" ht="12.75" customHeight="1" x14ac:dyDescent="0.2">
      <c r="A136" s="63">
        <v>6711</v>
      </c>
      <c r="B136" s="65" t="s">
        <v>275</v>
      </c>
      <c r="C136" s="247" t="s">
        <v>276</v>
      </c>
      <c r="D136" s="194">
        <v>26434.04</v>
      </c>
      <c r="E136" s="194">
        <v>35007.800000000003</v>
      </c>
      <c r="F136" s="45">
        <f t="shared" si="26"/>
        <v>132.43454273353601</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30813.59</v>
      </c>
      <c r="E152" s="60">
        <f>E153+E164+E202+E221+E230+E262+E273</f>
        <v>34883.82</v>
      </c>
      <c r="F152" s="45">
        <f t="shared" si="26"/>
        <v>113.20920412064936</v>
      </c>
    </row>
    <row r="153" spans="1:6" ht="12.75" customHeight="1" x14ac:dyDescent="0.2">
      <c r="A153" s="63">
        <v>31</v>
      </c>
      <c r="B153" s="64" t="s">
        <v>308</v>
      </c>
      <c r="C153" s="247" t="s">
        <v>309</v>
      </c>
      <c r="D153" s="60">
        <f t="shared" ref="D153:E153" si="30">D154+D159+D160</f>
        <v>21812.670000000002</v>
      </c>
      <c r="E153" s="60">
        <f t="shared" si="30"/>
        <v>26270.33</v>
      </c>
      <c r="F153" s="45">
        <f t="shared" si="26"/>
        <v>120.43610433752494</v>
      </c>
    </row>
    <row r="154" spans="1:6" ht="12.75" customHeight="1" x14ac:dyDescent="0.2">
      <c r="A154" s="63">
        <v>311</v>
      </c>
      <c r="B154" s="64" t="s">
        <v>310</v>
      </c>
      <c r="C154" s="247" t="s">
        <v>311</v>
      </c>
      <c r="D154" s="60">
        <f t="shared" ref="D154:E154" si="31">SUM(D155:D158)</f>
        <v>18551.650000000001</v>
      </c>
      <c r="E154" s="60">
        <f t="shared" si="31"/>
        <v>22377.95</v>
      </c>
      <c r="F154" s="45">
        <f t="shared" si="26"/>
        <v>120.62511959852627</v>
      </c>
    </row>
    <row r="155" spans="1:6" ht="12.75" customHeight="1" x14ac:dyDescent="0.2">
      <c r="A155" s="63">
        <v>3111</v>
      </c>
      <c r="B155" s="64" t="s">
        <v>312</v>
      </c>
      <c r="C155" s="247" t="s">
        <v>313</v>
      </c>
      <c r="D155" s="194">
        <v>18551.650000000001</v>
      </c>
      <c r="E155" s="194">
        <v>22377.95</v>
      </c>
      <c r="F155" s="45">
        <f t="shared" si="26"/>
        <v>120.62511959852627</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200</v>
      </c>
      <c r="E159" s="194">
        <v>200</v>
      </c>
      <c r="F159" s="45">
        <f t="shared" si="26"/>
        <v>100</v>
      </c>
    </row>
    <row r="160" spans="1:6" ht="12.75" customHeight="1" x14ac:dyDescent="0.2">
      <c r="A160" s="63">
        <v>313</v>
      </c>
      <c r="B160" s="65" t="s">
        <v>322</v>
      </c>
      <c r="C160" s="247" t="s">
        <v>323</v>
      </c>
      <c r="D160" s="60">
        <f t="shared" ref="D160:E160" si="32">SUM(D161:D163)</f>
        <v>3061.02</v>
      </c>
      <c r="E160" s="60">
        <f t="shared" si="32"/>
        <v>3692.38</v>
      </c>
      <c r="F160" s="45">
        <f t="shared" si="26"/>
        <v>120.6258044704053</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3061.02</v>
      </c>
      <c r="E162" s="194">
        <v>3692.38</v>
      </c>
      <c r="F162" s="45">
        <f t="shared" si="26"/>
        <v>120.6258044704053</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8754.64</v>
      </c>
      <c r="E164" s="60">
        <f>E165+E170+E178+E188+E189+E194</f>
        <v>8341.7900000000009</v>
      </c>
      <c r="F164" s="45">
        <f t="shared" si="26"/>
        <v>95.284214999131905</v>
      </c>
    </row>
    <row r="165" spans="1:6" ht="12.75" customHeight="1" x14ac:dyDescent="0.2">
      <c r="A165" s="63">
        <v>321</v>
      </c>
      <c r="B165" s="64" t="s">
        <v>332</v>
      </c>
      <c r="C165" s="247" t="s">
        <v>333</v>
      </c>
      <c r="D165" s="60">
        <f t="shared" ref="D165:E165" si="33">SUM(D166:D169)</f>
        <v>278.7</v>
      </c>
      <c r="E165" s="60">
        <f t="shared" si="33"/>
        <v>278.7</v>
      </c>
      <c r="F165" s="45">
        <f t="shared" si="26"/>
        <v>100</v>
      </c>
    </row>
    <row r="166" spans="1:6" ht="12.75" customHeight="1" x14ac:dyDescent="0.2">
      <c r="A166" s="63">
        <v>3211</v>
      </c>
      <c r="B166" s="64" t="s">
        <v>334</v>
      </c>
      <c r="C166" s="247" t="s">
        <v>335</v>
      </c>
      <c r="D166" s="194">
        <v>0</v>
      </c>
      <c r="E166" s="194"/>
      <c r="F166" s="45" t="str">
        <f t="shared" si="26"/>
        <v>-</v>
      </c>
    </row>
    <row r="167" spans="1:6" ht="12.75" customHeight="1" x14ac:dyDescent="0.2">
      <c r="A167" s="63">
        <v>3212</v>
      </c>
      <c r="B167" s="64" t="s">
        <v>336</v>
      </c>
      <c r="C167" s="247" t="s">
        <v>337</v>
      </c>
      <c r="D167" s="194">
        <v>278.7</v>
      </c>
      <c r="E167" s="194">
        <v>278.7</v>
      </c>
      <c r="F167" s="45">
        <f t="shared" si="26"/>
        <v>100</v>
      </c>
    </row>
    <row r="168" spans="1:6" ht="12.75" customHeight="1" x14ac:dyDescent="0.2">
      <c r="A168" s="63">
        <v>3213</v>
      </c>
      <c r="B168" s="64" t="s">
        <v>338</v>
      </c>
      <c r="C168" s="247" t="s">
        <v>339</v>
      </c>
      <c r="D168" s="194">
        <v>0</v>
      </c>
      <c r="E168" s="194"/>
      <c r="F168" s="45" t="str">
        <f t="shared" si="26"/>
        <v>-</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0</v>
      </c>
      <c r="E170" s="60">
        <f t="shared" si="34"/>
        <v>0</v>
      </c>
      <c r="F170" s="45" t="str">
        <f t="shared" si="26"/>
        <v>-</v>
      </c>
    </row>
    <row r="171" spans="1:6" ht="12.75" customHeight="1" x14ac:dyDescent="0.2">
      <c r="A171" s="63">
        <v>3221</v>
      </c>
      <c r="B171" s="64" t="s">
        <v>344</v>
      </c>
      <c r="C171" s="247" t="s">
        <v>345</v>
      </c>
      <c r="D171" s="194">
        <v>0</v>
      </c>
      <c r="E171" s="194"/>
      <c r="F171" s="45" t="str">
        <f t="shared" si="26"/>
        <v>-</v>
      </c>
    </row>
    <row r="172" spans="1:6" ht="12.75" customHeight="1" x14ac:dyDescent="0.2">
      <c r="A172" s="63">
        <v>3222</v>
      </c>
      <c r="B172" s="64" t="s">
        <v>346</v>
      </c>
      <c r="C172" s="247" t="s">
        <v>347</v>
      </c>
      <c r="D172" s="194">
        <v>0</v>
      </c>
      <c r="E172" s="194"/>
      <c r="F172" s="45" t="str">
        <f t="shared" si="26"/>
        <v>-</v>
      </c>
    </row>
    <row r="173" spans="1:6" ht="12.75" customHeight="1" x14ac:dyDescent="0.2">
      <c r="A173" s="63">
        <v>3223</v>
      </c>
      <c r="B173" s="65" t="s">
        <v>348</v>
      </c>
      <c r="C173" s="247" t="s">
        <v>349</v>
      </c>
      <c r="D173" s="194">
        <v>0</v>
      </c>
      <c r="E173" s="194"/>
      <c r="F173" s="45" t="str">
        <f t="shared" si="26"/>
        <v>-</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0</v>
      </c>
      <c r="E175" s="194"/>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4909.24</v>
      </c>
      <c r="E178" s="60">
        <f t="shared" si="35"/>
        <v>4190.59</v>
      </c>
      <c r="F178" s="45">
        <f t="shared" si="26"/>
        <v>85.361277916744754</v>
      </c>
    </row>
    <row r="179" spans="1:6" ht="12.75" customHeight="1" x14ac:dyDescent="0.2">
      <c r="A179" s="63">
        <v>3231</v>
      </c>
      <c r="B179" s="65" t="s">
        <v>360</v>
      </c>
      <c r="C179" s="247" t="s">
        <v>361</v>
      </c>
      <c r="D179" s="194">
        <v>157.12</v>
      </c>
      <c r="E179" s="194">
        <v>120.59</v>
      </c>
      <c r="F179" s="45">
        <f t="shared" si="26"/>
        <v>76.750254582484729</v>
      </c>
    </row>
    <row r="180" spans="1:6" ht="12.75" customHeight="1" x14ac:dyDescent="0.2">
      <c r="A180" s="63">
        <v>3232</v>
      </c>
      <c r="B180" s="65" t="s">
        <v>362</v>
      </c>
      <c r="C180" s="247" t="s">
        <v>363</v>
      </c>
      <c r="D180" s="194">
        <v>0</v>
      </c>
      <c r="E180" s="194"/>
      <c r="F180" s="45" t="str">
        <f t="shared" si="26"/>
        <v>-</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0</v>
      </c>
      <c r="E182" s="194"/>
      <c r="F182" s="45" t="str">
        <f t="shared" si="26"/>
        <v>-</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0</v>
      </c>
      <c r="E184" s="194"/>
      <c r="F184" s="45" t="str">
        <f t="shared" si="26"/>
        <v>-</v>
      </c>
    </row>
    <row r="185" spans="1:6" ht="12.75" customHeight="1" x14ac:dyDescent="0.2">
      <c r="A185" s="63">
        <v>3237</v>
      </c>
      <c r="B185" s="64" t="s">
        <v>372</v>
      </c>
      <c r="C185" s="247" t="s">
        <v>373</v>
      </c>
      <c r="D185" s="194">
        <v>4752.12</v>
      </c>
      <c r="E185" s="194">
        <v>4070</v>
      </c>
      <c r="F185" s="45">
        <f t="shared" si="26"/>
        <v>85.645985370739794</v>
      </c>
    </row>
    <row r="186" spans="1:6" ht="12.75" customHeight="1" x14ac:dyDescent="0.2">
      <c r="A186" s="63">
        <v>3238</v>
      </c>
      <c r="B186" s="64" t="s">
        <v>374</v>
      </c>
      <c r="C186" s="247" t="s">
        <v>375</v>
      </c>
      <c r="D186" s="194">
        <v>0</v>
      </c>
      <c r="E186" s="194"/>
      <c r="F186" s="45" t="str">
        <f t="shared" si="26"/>
        <v>-</v>
      </c>
    </row>
    <row r="187" spans="1:6" ht="12.75" customHeight="1" x14ac:dyDescent="0.2">
      <c r="A187" s="63">
        <v>3239</v>
      </c>
      <c r="B187" s="64" t="s">
        <v>376</v>
      </c>
      <c r="C187" s="247" t="s">
        <v>377</v>
      </c>
      <c r="D187" s="194">
        <v>0</v>
      </c>
      <c r="E187" s="194"/>
      <c r="F187" s="45" t="str">
        <f t="shared" si="26"/>
        <v>-</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3566.7</v>
      </c>
      <c r="E194" s="60">
        <f t="shared" si="36"/>
        <v>3872.5</v>
      </c>
      <c r="F194" s="45">
        <f t="shared" si="26"/>
        <v>108.57375164718088</v>
      </c>
    </row>
    <row r="195" spans="1:6" ht="12.75" customHeight="1" x14ac:dyDescent="0.2">
      <c r="A195" s="63">
        <v>3291</v>
      </c>
      <c r="B195" s="183" t="s">
        <v>392</v>
      </c>
      <c r="C195" s="247" t="s">
        <v>393</v>
      </c>
      <c r="D195" s="194">
        <v>3566.7</v>
      </c>
      <c r="E195" s="194">
        <v>3566.7</v>
      </c>
      <c r="F195" s="45">
        <f t="shared" si="26"/>
        <v>100</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0</v>
      </c>
      <c r="E199" s="194">
        <v>305.8</v>
      </c>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246.28</v>
      </c>
      <c r="E202" s="60">
        <f t="shared" si="37"/>
        <v>271.7</v>
      </c>
      <c r="F202" s="45">
        <f t="shared" si="26"/>
        <v>110.32158518759137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246.28</v>
      </c>
      <c r="E216" s="60">
        <f t="shared" si="40"/>
        <v>271.7</v>
      </c>
      <c r="F216" s="45">
        <f t="shared" si="26"/>
        <v>110.32158518759137</v>
      </c>
    </row>
    <row r="217" spans="1:6" ht="12.75" customHeight="1" x14ac:dyDescent="0.2">
      <c r="A217" s="63">
        <v>3431</v>
      </c>
      <c r="B217" s="182" t="s">
        <v>436</v>
      </c>
      <c r="C217" s="247" t="s">
        <v>437</v>
      </c>
      <c r="D217" s="194">
        <v>246.28</v>
      </c>
      <c r="E217" s="194">
        <v>271.7</v>
      </c>
      <c r="F217" s="45">
        <f t="shared" si="26"/>
        <v>110.32158518759137</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30813.59</v>
      </c>
      <c r="E299" s="60">
        <f>E152-E297+E298</f>
        <v>34883.82</v>
      </c>
      <c r="F299" s="45">
        <f t="shared" si="68"/>
        <v>113.20920412064936</v>
      </c>
    </row>
    <row r="300" spans="1:6" ht="12.75" customHeight="1" x14ac:dyDescent="0.2">
      <c r="A300" s="63" t="s">
        <v>582</v>
      </c>
      <c r="B300" s="64" t="s">
        <v>593</v>
      </c>
      <c r="C300" s="247" t="s">
        <v>594</v>
      </c>
      <c r="D300" s="60">
        <f>IF(D6&gt;=D299,D6-D299,0)</f>
        <v>0</v>
      </c>
      <c r="E300" s="60">
        <f>IF(E6&gt;=E299,E6-E299,0)</f>
        <v>4844.3100000000049</v>
      </c>
      <c r="F300" s="45" t="str">
        <f t="shared" si="68"/>
        <v>-</v>
      </c>
    </row>
    <row r="301" spans="1:6" ht="12.75" customHeight="1" x14ac:dyDescent="0.2">
      <c r="A301" s="63" t="s">
        <v>582</v>
      </c>
      <c r="B301" s="64" t="s">
        <v>595</v>
      </c>
      <c r="C301" s="247" t="s">
        <v>596</v>
      </c>
      <c r="D301" s="60">
        <f>IF(D299&gt;=D6,D299-D6,0)</f>
        <v>1936.0599999999977</v>
      </c>
      <c r="E301" s="60">
        <f>IF(E299&gt;=E6,E299-E6,0)</f>
        <v>0</v>
      </c>
      <c r="F301" s="45">
        <f t="shared" si="68"/>
        <v>0</v>
      </c>
    </row>
    <row r="302" spans="1:6" ht="12.75" customHeight="1" x14ac:dyDescent="0.2">
      <c r="A302" s="63">
        <v>92211</v>
      </c>
      <c r="B302" s="64" t="s">
        <v>597</v>
      </c>
      <c r="C302" s="247" t="s">
        <v>598</v>
      </c>
      <c r="D302" s="194">
        <v>0</v>
      </c>
      <c r="E302" s="194">
        <v>0</v>
      </c>
      <c r="F302" s="45" t="str">
        <f t="shared" si="68"/>
        <v>-</v>
      </c>
    </row>
    <row r="303" spans="1:6" ht="12.75" customHeight="1" x14ac:dyDescent="0.2">
      <c r="A303" s="63">
        <v>92221</v>
      </c>
      <c r="B303" s="64" t="s">
        <v>599</v>
      </c>
      <c r="C303" s="247" t="s">
        <v>600</v>
      </c>
      <c r="D303" s="194">
        <v>476787.71</v>
      </c>
      <c r="E303" s="194">
        <v>508283.91</v>
      </c>
      <c r="F303" s="45">
        <f t="shared" si="68"/>
        <v>106.60591691845411</v>
      </c>
    </row>
    <row r="304" spans="1:6" ht="12.75" customHeight="1" x14ac:dyDescent="0.2">
      <c r="A304" s="63">
        <v>96</v>
      </c>
      <c r="B304" s="220" t="s">
        <v>601</v>
      </c>
      <c r="C304" s="247" t="s">
        <v>602</v>
      </c>
      <c r="D304" s="194">
        <v>0</v>
      </c>
      <c r="E304" s="194"/>
      <c r="F304" s="45" t="str">
        <f t="shared" si="68"/>
        <v>-</v>
      </c>
    </row>
    <row r="305" spans="1:6" ht="12" x14ac:dyDescent="0.2">
      <c r="A305" s="63">
        <v>9661</v>
      </c>
      <c r="B305" s="220" t="s">
        <v>603</v>
      </c>
      <c r="C305" s="247" t="s">
        <v>604</v>
      </c>
      <c r="D305" s="194">
        <v>0</v>
      </c>
      <c r="E305" s="194"/>
      <c r="F305" s="45" t="str">
        <f t="shared" si="68"/>
        <v>-</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80" t="s">
        <v>607</v>
      </c>
      <c r="B307" s="381"/>
      <c r="C307" s="171"/>
      <c r="D307" s="43"/>
      <c r="E307" s="43"/>
      <c r="F307" s="44"/>
    </row>
    <row r="308" spans="1:6" ht="12.75" customHeight="1" x14ac:dyDescent="0.2">
      <c r="A308" s="63">
        <v>7</v>
      </c>
      <c r="B308" s="64" t="s">
        <v>608</v>
      </c>
      <c r="C308" s="247" t="s">
        <v>609</v>
      </c>
      <c r="D308" s="60">
        <f t="shared" ref="D308:E308" si="71">D309+D321+D354+D358</f>
        <v>13834.59</v>
      </c>
      <c r="E308" s="60">
        <f t="shared" si="71"/>
        <v>27864.9</v>
      </c>
      <c r="F308" s="45">
        <f t="shared" ref="F308:F428" si="72">IF(D308&lt;&gt;0,IF(E308/D308&gt;=100,"&gt;&gt;100",E308/D308*100),"-")</f>
        <v>201.41471485602392</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13834.59</v>
      </c>
      <c r="E321" s="60">
        <f t="shared" si="76"/>
        <v>27864.9</v>
      </c>
      <c r="F321" s="45">
        <f t="shared" si="72"/>
        <v>201.41471485602392</v>
      </c>
    </row>
    <row r="322" spans="1:6" ht="12.75" customHeight="1" x14ac:dyDescent="0.2">
      <c r="A322" s="63">
        <v>721</v>
      </c>
      <c r="B322" s="64" t="s">
        <v>636</v>
      </c>
      <c r="C322" s="247" t="s">
        <v>637</v>
      </c>
      <c r="D322" s="60">
        <f t="shared" ref="D322:E322" si="77">SUM(D323:D326)</f>
        <v>13834.59</v>
      </c>
      <c r="E322" s="60">
        <f t="shared" si="77"/>
        <v>27864.9</v>
      </c>
      <c r="F322" s="45">
        <f t="shared" si="72"/>
        <v>201.41471485602392</v>
      </c>
    </row>
    <row r="323" spans="1:6" ht="12.75" customHeight="1" x14ac:dyDescent="0.2">
      <c r="A323" s="63">
        <v>7211</v>
      </c>
      <c r="B323" s="64" t="s">
        <v>638</v>
      </c>
      <c r="C323" s="247" t="s">
        <v>639</v>
      </c>
      <c r="D323" s="194">
        <v>13834.59</v>
      </c>
      <c r="E323" s="194">
        <v>27864.9</v>
      </c>
      <c r="F323" s="45">
        <f t="shared" si="72"/>
        <v>201.41471485602392</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0</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0</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0</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13834.59</v>
      </c>
      <c r="E417" s="60">
        <f t="shared" si="101"/>
        <v>27864.9</v>
      </c>
      <c r="F417" s="45">
        <f t="shared" si="72"/>
        <v>201.41471485602392</v>
      </c>
    </row>
    <row r="418" spans="1:6" ht="12.75" customHeight="1" x14ac:dyDescent="0.2">
      <c r="A418" s="63" t="s">
        <v>582</v>
      </c>
      <c r="B418" s="64" t="s">
        <v>795</v>
      </c>
      <c r="C418" s="247" t="s">
        <v>796</v>
      </c>
      <c r="D418" s="60">
        <f t="shared" ref="D418:E418" si="102">IF(D360&gt;=D308,D360-D308,0)</f>
        <v>0</v>
      </c>
      <c r="E418" s="60">
        <f t="shared" si="102"/>
        <v>0</v>
      </c>
      <c r="F418" s="45" t="str">
        <f t="shared" si="72"/>
        <v>-</v>
      </c>
    </row>
    <row r="419" spans="1:6" ht="12.75" customHeight="1" x14ac:dyDescent="0.2">
      <c r="A419" s="63">
        <v>92212</v>
      </c>
      <c r="B419" s="64" t="s">
        <v>797</v>
      </c>
      <c r="C419" s="247" t="s">
        <v>798</v>
      </c>
      <c r="D419" s="194">
        <v>0</v>
      </c>
      <c r="E419" s="194">
        <v>88223.03</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42712.12</v>
      </c>
      <c r="E422" s="60">
        <f>E6+E308</f>
        <v>67593.03</v>
      </c>
      <c r="F422" s="45">
        <f t="shared" si="72"/>
        <v>158.25257561553957</v>
      </c>
    </row>
    <row r="423" spans="1:6" ht="12.75" customHeight="1" x14ac:dyDescent="0.2">
      <c r="A423" s="63" t="s">
        <v>582</v>
      </c>
      <c r="B423" s="64" t="s">
        <v>805</v>
      </c>
      <c r="C423" s="247" t="s">
        <v>806</v>
      </c>
      <c r="D423" s="60">
        <f t="shared" ref="D423:E423" si="103">D299+D360</f>
        <v>30813.59</v>
      </c>
      <c r="E423" s="60">
        <f t="shared" si="103"/>
        <v>34883.82</v>
      </c>
      <c r="F423" s="45">
        <f t="shared" si="72"/>
        <v>113.20920412064936</v>
      </c>
    </row>
    <row r="424" spans="1:6" ht="12.75" customHeight="1" x14ac:dyDescent="0.2">
      <c r="A424" s="63" t="s">
        <v>582</v>
      </c>
      <c r="B424" s="64" t="s">
        <v>807</v>
      </c>
      <c r="C424" s="247" t="s">
        <v>808</v>
      </c>
      <c r="D424" s="60">
        <f t="shared" ref="D424:E424" si="104">IF(D422&gt;=D423,D422-D423,0)</f>
        <v>11898.530000000002</v>
      </c>
      <c r="E424" s="60">
        <f t="shared" si="104"/>
        <v>32709.21</v>
      </c>
      <c r="F424" s="45">
        <f t="shared" si="72"/>
        <v>274.90126931646171</v>
      </c>
    </row>
    <row r="425" spans="1:6" ht="12.75" customHeight="1" x14ac:dyDescent="0.2">
      <c r="A425" s="63" t="s">
        <v>582</v>
      </c>
      <c r="B425" s="64" t="s">
        <v>809</v>
      </c>
      <c r="C425" s="247" t="s">
        <v>810</v>
      </c>
      <c r="D425" s="60">
        <f t="shared" ref="D425:E425" si="105">IF(D423&gt;=D422,D423-D422,0)</f>
        <v>0</v>
      </c>
      <c r="E425" s="60">
        <f t="shared" si="105"/>
        <v>0</v>
      </c>
      <c r="F425" s="45" t="str">
        <f t="shared" si="72"/>
        <v>-</v>
      </c>
    </row>
    <row r="426" spans="1:6" ht="12.75" customHeight="1" x14ac:dyDescent="0.2">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
      <c r="A427" s="251" t="s">
        <v>811</v>
      </c>
      <c r="B427" s="64" t="s">
        <v>814</v>
      </c>
      <c r="C427" s="252" t="s">
        <v>815</v>
      </c>
      <c r="D427" s="60">
        <f t="shared" ref="D427:E427" si="107">IF(D303-D302+D420-D419&gt;=0,D303-D302+D420-D419,0)</f>
        <v>476787.71</v>
      </c>
      <c r="E427" s="60">
        <f t="shared" si="107"/>
        <v>420060.88</v>
      </c>
      <c r="F427" s="45">
        <f t="shared" si="72"/>
        <v>88.10228770368262</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80" t="s">
        <v>819</v>
      </c>
      <c r="B429" s="38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15324.1</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15324.1</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15324.1</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v>15324.1</v>
      </c>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15324.1</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44995.53</v>
      </c>
      <c r="F642" s="45" t="str">
        <f t="shared" si="109"/>
        <v>-</v>
      </c>
    </row>
    <row r="643" spans="1:6" ht="12.75" customHeight="1" x14ac:dyDescent="0.2">
      <c r="A643" s="63" t="s">
        <v>582</v>
      </c>
      <c r="B643" s="64" t="s">
        <v>1236</v>
      </c>
      <c r="C643" s="247" t="s">
        <v>1237</v>
      </c>
      <c r="D643" s="60">
        <f>D422+D430</f>
        <v>42712.12</v>
      </c>
      <c r="E643" s="60">
        <f>E422+E430</f>
        <v>67593.03</v>
      </c>
      <c r="F643" s="45">
        <f t="shared" si="109"/>
        <v>158.25257561553957</v>
      </c>
    </row>
    <row r="644" spans="1:6" ht="12.75" customHeight="1" x14ac:dyDescent="0.2">
      <c r="A644" s="63" t="s">
        <v>582</v>
      </c>
      <c r="B644" s="64" t="s">
        <v>1238</v>
      </c>
      <c r="C644" s="247" t="s">
        <v>1239</v>
      </c>
      <c r="D644" s="60">
        <f>D423+D535</f>
        <v>30813.59</v>
      </c>
      <c r="E644" s="60">
        <f>E423+E535</f>
        <v>50207.92</v>
      </c>
      <c r="F644" s="45">
        <f t="shared" si="109"/>
        <v>162.94083227562902</v>
      </c>
    </row>
    <row r="645" spans="1:6" ht="12.75" customHeight="1" x14ac:dyDescent="0.2">
      <c r="A645" s="63" t="s">
        <v>582</v>
      </c>
      <c r="B645" s="64" t="s">
        <v>1240</v>
      </c>
      <c r="C645" s="247" t="s">
        <v>1241</v>
      </c>
      <c r="D645" s="60">
        <f t="shared" ref="D645:E645" si="163">IF(D643&gt;=D644,D643-D644,0)</f>
        <v>11898.530000000002</v>
      </c>
      <c r="E645" s="60">
        <f t="shared" si="163"/>
        <v>17385.11</v>
      </c>
      <c r="F645" s="45">
        <f t="shared" si="109"/>
        <v>146.11141040111676</v>
      </c>
    </row>
    <row r="646" spans="1:6" ht="12.75" customHeight="1" x14ac:dyDescent="0.2">
      <c r="A646" s="63" t="s">
        <v>582</v>
      </c>
      <c r="B646" s="64" t="s">
        <v>1242</v>
      </c>
      <c r="C646" s="247" t="s">
        <v>1243</v>
      </c>
      <c r="D646" s="60">
        <f t="shared" ref="D646:E646" si="164">IF(D644&gt;=D643,D644-D643,0)</f>
        <v>0</v>
      </c>
      <c r="E646" s="60">
        <f t="shared" si="164"/>
        <v>0</v>
      </c>
      <c r="F646" s="45" t="str">
        <f t="shared" si="109"/>
        <v>-</v>
      </c>
    </row>
    <row r="647" spans="1:6" ht="24" x14ac:dyDescent="0.2">
      <c r="A647" s="251" t="s">
        <v>1244</v>
      </c>
      <c r="B647" s="64" t="s">
        <v>1245</v>
      </c>
      <c r="C647" s="252" t="s">
        <v>1244</v>
      </c>
      <c r="D647" s="60">
        <f>IF(D426-D427+D641-D642&gt;=0,D426-D427+D641-D642,0)</f>
        <v>0</v>
      </c>
      <c r="E647" s="60">
        <f>IF(E426-E427+E641-E642&gt;=0,E426-E427+E641-E642,0)</f>
        <v>0</v>
      </c>
      <c r="F647" s="45" t="str">
        <f t="shared" si="109"/>
        <v>-</v>
      </c>
    </row>
    <row r="648" spans="1:6" ht="24" x14ac:dyDescent="0.2">
      <c r="A648" s="251" t="s">
        <v>1246</v>
      </c>
      <c r="B648" s="64" t="s">
        <v>1247</v>
      </c>
      <c r="C648" s="252" t="s">
        <v>1246</v>
      </c>
      <c r="D648" s="60">
        <f>IF(D427-D426+D642-D641&gt;=0,D427-D426+D642-D641,0)</f>
        <v>476787.71</v>
      </c>
      <c r="E648" s="60">
        <f>IF(E427-E426+E642-E641&gt;=0,E427-E426+E642-E641,0)</f>
        <v>465056.41000000003</v>
      </c>
      <c r="F648" s="45">
        <f t="shared" si="109"/>
        <v>97.539512920750411</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464889.18</v>
      </c>
      <c r="E650" s="60">
        <f t="shared" si="166"/>
        <v>447671.30000000005</v>
      </c>
      <c r="F650" s="45">
        <f t="shared" si="109"/>
        <v>96.296347443491811</v>
      </c>
    </row>
    <row r="651" spans="1:6" ht="24" x14ac:dyDescent="0.2">
      <c r="A651" s="249" t="s">
        <v>1252</v>
      </c>
      <c r="B651" s="184" t="s">
        <v>1253</v>
      </c>
      <c r="C651" s="250" t="s">
        <v>1252</v>
      </c>
      <c r="D651" s="196">
        <v>0</v>
      </c>
      <c r="E651" s="196"/>
      <c r="F651" s="61" t="str">
        <f t="shared" si="109"/>
        <v>-</v>
      </c>
    </row>
    <row r="652" spans="1:6" s="55" customFormat="1" ht="20.100000000000001" customHeight="1" x14ac:dyDescent="0.2">
      <c r="A652" s="380" t="s">
        <v>1254</v>
      </c>
      <c r="B652" s="381"/>
      <c r="C652" s="171"/>
      <c r="D652" s="43"/>
      <c r="E652" s="43"/>
      <c r="F652" s="44"/>
    </row>
    <row r="653" spans="1:6" ht="12.75" customHeight="1" x14ac:dyDescent="0.2">
      <c r="A653" s="63">
        <v>11</v>
      </c>
      <c r="B653" s="64" t="s">
        <v>1255</v>
      </c>
      <c r="C653" s="247" t="s">
        <v>1256</v>
      </c>
      <c r="D653" s="194">
        <v>109985.14</v>
      </c>
      <c r="E653" s="194">
        <v>72049.72</v>
      </c>
      <c r="F653" s="45">
        <f t="shared" ref="F653:F740" si="167">IF(D653&lt;&gt;0,IF(E653/D653&gt;=100,"&gt;&gt;100",E653/D653*100),"-")</f>
        <v>65.508595070206752</v>
      </c>
    </row>
    <row r="654" spans="1:6" ht="12.75" customHeight="1" x14ac:dyDescent="0.2">
      <c r="A654" s="63" t="s">
        <v>1257</v>
      </c>
      <c r="B654" s="64" t="s">
        <v>1258</v>
      </c>
      <c r="C654" s="247" t="s">
        <v>1257</v>
      </c>
      <c r="D654" s="194">
        <v>38644.339999999997</v>
      </c>
      <c r="E654" s="194">
        <v>195661.77</v>
      </c>
      <c r="F654" s="45">
        <f t="shared" si="167"/>
        <v>506.31417175193059</v>
      </c>
    </row>
    <row r="655" spans="1:6" ht="12.75" customHeight="1" x14ac:dyDescent="0.2">
      <c r="A655" s="63" t="s">
        <v>1259</v>
      </c>
      <c r="B655" s="64" t="s">
        <v>1260</v>
      </c>
      <c r="C655" s="247" t="s">
        <v>1259</v>
      </c>
      <c r="D655" s="194">
        <v>33175.1</v>
      </c>
      <c r="E655" s="194">
        <v>175069.07</v>
      </c>
      <c r="F655" s="45">
        <f t="shared" si="167"/>
        <v>527.7122600986886</v>
      </c>
    </row>
    <row r="656" spans="1:6" ht="24" x14ac:dyDescent="0.2">
      <c r="A656" s="63">
        <v>11</v>
      </c>
      <c r="B656" s="64" t="s">
        <v>1261</v>
      </c>
      <c r="C656" s="247" t="s">
        <v>1262</v>
      </c>
      <c r="D656" s="60">
        <f t="shared" ref="D656:E656" si="168">+D653+D654-D655</f>
        <v>115454.37999999998</v>
      </c>
      <c r="E656" s="60">
        <f t="shared" si="168"/>
        <v>92642.419999999984</v>
      </c>
      <c r="F656" s="45">
        <f t="shared" si="167"/>
        <v>80.24158113360447</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1</v>
      </c>
      <c r="E658" s="253">
        <v>1</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1</v>
      </c>
      <c r="E660" s="253">
        <v>1</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278.7</v>
      </c>
      <c r="E734" s="192">
        <v>278.7</v>
      </c>
      <c r="F734" s="71">
        <f t="shared" si="167"/>
        <v>100</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3566.7</v>
      </c>
      <c r="E741" s="192">
        <v>3566.7</v>
      </c>
      <c r="F741" s="71">
        <f t="shared" ref="F741:F1006" si="169">IF(D741&lt;&gt;0,IF(E741/D741&gt;=100,"&gt;&gt;100",E741/D741*100),"-")</f>
        <v>100</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12"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v>15324.1</v>
      </c>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6" t="s">
        <v>1948</v>
      </c>
      <c r="B1010" s="37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1980</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2135</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2434</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1254</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2835</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3087</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0" zoomScaleNormal="100" workbookViewId="0">
      <selection activeCell="D59" sqref="D5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3157</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3159</v>
      </c>
      <c r="C5" s="138" t="s">
        <v>3160</v>
      </c>
      <c r="D5" s="198">
        <v>629889.31000000006</v>
      </c>
      <c r="E5" s="31"/>
      <c r="F5" s="31"/>
      <c r="G5" s="31"/>
      <c r="H5" s="31"/>
      <c r="I5" s="31"/>
      <c r="J5" s="31"/>
      <c r="K5" s="31"/>
      <c r="L5" s="31"/>
      <c r="M5" s="31"/>
      <c r="N5" s="31"/>
      <c r="O5" s="31"/>
      <c r="P5" s="31"/>
      <c r="Q5" s="31"/>
      <c r="R5" s="31"/>
      <c r="S5" s="31"/>
      <c r="T5" s="31"/>
      <c r="U5" s="31"/>
    </row>
    <row r="6" spans="1:24" ht="24" x14ac:dyDescent="0.2">
      <c r="A6" s="88"/>
      <c r="B6" s="134" t="s">
        <v>3161</v>
      </c>
      <c r="C6" s="139" t="s">
        <v>3162</v>
      </c>
      <c r="D6" s="34">
        <f>D7+D8+D17+D18+D24</f>
        <v>35385.760000000002</v>
      </c>
      <c r="E6" s="232"/>
      <c r="F6" s="31"/>
      <c r="G6" s="31"/>
      <c r="H6" s="31"/>
      <c r="I6" s="31"/>
      <c r="J6" s="31"/>
      <c r="K6" s="31"/>
      <c r="L6" s="31"/>
      <c r="M6" s="31"/>
      <c r="N6" s="31"/>
      <c r="O6" s="31"/>
      <c r="P6" s="31"/>
      <c r="Q6" s="31"/>
      <c r="R6" s="31"/>
      <c r="S6" s="31"/>
      <c r="T6" s="31"/>
      <c r="U6" s="31"/>
    </row>
    <row r="7" spans="1:24" ht="12.75" customHeight="1" x14ac:dyDescent="0.2">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
      <c r="A8" s="88" t="s">
        <v>2439</v>
      </c>
      <c r="B8" s="89" t="s">
        <v>3165</v>
      </c>
      <c r="C8" s="139" t="s">
        <v>3166</v>
      </c>
      <c r="D8" s="34">
        <f>SUM(D9:D16)</f>
        <v>35385.760000000002</v>
      </c>
      <c r="E8" s="31"/>
      <c r="F8" s="31"/>
      <c r="G8" s="31"/>
      <c r="H8" s="31"/>
      <c r="I8" s="31"/>
      <c r="J8" s="31"/>
      <c r="K8" s="31"/>
      <c r="L8" s="31"/>
      <c r="M8" s="31"/>
      <c r="N8" s="31"/>
      <c r="O8" s="31"/>
      <c r="P8" s="31"/>
      <c r="Q8" s="31"/>
      <c r="R8" s="31"/>
      <c r="S8" s="31"/>
      <c r="T8" s="31"/>
      <c r="U8" s="31"/>
    </row>
    <row r="9" spans="1:24" ht="12.75" customHeight="1" x14ac:dyDescent="0.2">
      <c r="A9" s="63" t="s">
        <v>2441</v>
      </c>
      <c r="B9" s="64" t="s">
        <v>2442</v>
      </c>
      <c r="C9" s="139" t="s">
        <v>3167</v>
      </c>
      <c r="D9" s="199">
        <v>26270.33</v>
      </c>
      <c r="E9" s="31"/>
      <c r="F9" s="31"/>
      <c r="G9" s="31"/>
      <c r="H9" s="31"/>
      <c r="I9" s="31"/>
      <c r="J9" s="31"/>
      <c r="K9" s="31"/>
      <c r="L9" s="31"/>
      <c r="M9" s="31"/>
      <c r="N9" s="31"/>
      <c r="O9" s="31"/>
      <c r="P9" s="31"/>
      <c r="Q9" s="31"/>
      <c r="R9" s="31"/>
      <c r="S9" s="31"/>
      <c r="T9" s="31"/>
      <c r="U9" s="31"/>
    </row>
    <row r="10" spans="1:24" ht="12.75" customHeight="1" x14ac:dyDescent="0.2">
      <c r="A10" s="63" t="s">
        <v>2443</v>
      </c>
      <c r="B10" s="64" t="s">
        <v>2444</v>
      </c>
      <c r="C10" s="139" t="s">
        <v>3168</v>
      </c>
      <c r="D10" s="199">
        <v>8842.41</v>
      </c>
      <c r="E10" s="31"/>
      <c r="F10" s="31"/>
      <c r="G10" s="31"/>
      <c r="H10" s="31"/>
      <c r="I10" s="31"/>
      <c r="J10" s="31"/>
      <c r="K10" s="31"/>
      <c r="L10" s="31"/>
      <c r="M10" s="31"/>
      <c r="N10" s="31"/>
      <c r="O10" s="31"/>
      <c r="P10" s="31"/>
      <c r="Q10" s="31"/>
      <c r="R10" s="31"/>
      <c r="S10" s="31"/>
      <c r="T10" s="31"/>
      <c r="U10" s="31"/>
    </row>
    <row r="11" spans="1:24" ht="12.75" customHeight="1" x14ac:dyDescent="0.2">
      <c r="A11" s="63" t="s">
        <v>2445</v>
      </c>
      <c r="B11" s="64" t="s">
        <v>3169</v>
      </c>
      <c r="C11" s="139" t="s">
        <v>3170</v>
      </c>
      <c r="D11" s="199">
        <v>273.02</v>
      </c>
      <c r="E11" s="31"/>
      <c r="F11" s="31"/>
      <c r="G11" s="31"/>
      <c r="H11" s="31"/>
      <c r="I11" s="31"/>
      <c r="J11" s="31"/>
      <c r="K11" s="31"/>
      <c r="L11" s="31"/>
      <c r="M11" s="31"/>
      <c r="N11" s="31"/>
      <c r="O11" s="31"/>
      <c r="P11" s="31"/>
      <c r="Q11" s="31"/>
      <c r="R11" s="31"/>
      <c r="S11" s="31"/>
      <c r="T11" s="31"/>
      <c r="U11" s="31"/>
    </row>
    <row r="12" spans="1:24" ht="12.75" customHeight="1" x14ac:dyDescent="0.2">
      <c r="A12" s="63" t="s">
        <v>2453</v>
      </c>
      <c r="B12" s="64" t="s">
        <v>2454</v>
      </c>
      <c r="C12" s="139" t="s">
        <v>3171</v>
      </c>
      <c r="D12" s="199"/>
      <c r="E12" s="31"/>
      <c r="F12" s="31"/>
      <c r="G12" s="31"/>
      <c r="H12" s="31"/>
      <c r="I12" s="31"/>
      <c r="J12" s="31"/>
      <c r="K12" s="31"/>
      <c r="L12" s="31"/>
      <c r="M12" s="31"/>
      <c r="N12" s="31"/>
      <c r="O12" s="31"/>
      <c r="P12" s="31"/>
      <c r="Q12" s="31"/>
      <c r="R12" s="31"/>
      <c r="S12" s="31"/>
      <c r="T12" s="31"/>
      <c r="U12" s="31"/>
    </row>
    <row r="13" spans="1:24" ht="12.75" x14ac:dyDescent="0.2">
      <c r="A13" s="70" t="s">
        <v>2455</v>
      </c>
      <c r="B13" s="65" t="s">
        <v>3172</v>
      </c>
      <c r="C13" s="139" t="s">
        <v>3173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2471</v>
      </c>
      <c r="B14" s="65" t="s">
        <v>2472</v>
      </c>
      <c r="C14" s="139" t="s">
        <v>3174</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2473</v>
      </c>
      <c r="B15" s="65" t="s">
        <v>2474</v>
      </c>
      <c r="C15" s="139" t="s">
        <v>3175</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2475</v>
      </c>
      <c r="B16" s="65" t="s">
        <v>2476</v>
      </c>
      <c r="C16" s="139" t="s">
        <v>3176</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2477</v>
      </c>
      <c r="B17" s="134" t="s">
        <v>3145</v>
      </c>
      <c r="C17" s="139" t="s">
        <v>3177</v>
      </c>
      <c r="D17" s="199"/>
      <c r="E17" s="31"/>
      <c r="F17" s="31"/>
      <c r="G17" s="31"/>
      <c r="H17" s="31"/>
      <c r="I17" s="31"/>
      <c r="J17" s="31"/>
      <c r="K17" s="31"/>
      <c r="L17" s="31"/>
      <c r="M17" s="31"/>
      <c r="N17" s="31"/>
      <c r="O17" s="31"/>
      <c r="P17" s="31"/>
      <c r="Q17" s="31"/>
      <c r="R17" s="31"/>
      <c r="S17" s="31"/>
      <c r="T17" s="31"/>
      <c r="U17" s="31"/>
    </row>
    <row r="18" spans="1:21" ht="36" x14ac:dyDescent="0.2">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3181</v>
      </c>
      <c r="C19" s="139" t="s">
        <v>3182</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3183</v>
      </c>
      <c r="B20" s="64" t="s">
        <v>2500</v>
      </c>
      <c r="C20" s="139" t="s">
        <v>3184</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3185</v>
      </c>
      <c r="B21" s="64" t="s">
        <v>2504</v>
      </c>
      <c r="C21" s="139" t="s">
        <v>3186</v>
      </c>
      <c r="D21" s="199"/>
      <c r="E21" s="31"/>
      <c r="F21" s="31"/>
      <c r="G21" s="31"/>
      <c r="H21" s="31"/>
      <c r="I21" s="31"/>
      <c r="J21" s="31"/>
      <c r="K21" s="31"/>
      <c r="L21" s="31"/>
      <c r="M21" s="31"/>
      <c r="N21" s="31"/>
      <c r="O21" s="31"/>
      <c r="P21" s="31"/>
      <c r="Q21" s="31"/>
      <c r="R21" s="31"/>
      <c r="S21" s="31"/>
      <c r="T21" s="31"/>
      <c r="U21" s="31"/>
    </row>
    <row r="22" spans="1:21" ht="24" x14ac:dyDescent="0.2">
      <c r="A22" s="63" t="s">
        <v>3187</v>
      </c>
      <c r="B22" s="64" t="s">
        <v>3188</v>
      </c>
      <c r="C22" s="139" t="s">
        <v>3189</v>
      </c>
      <c r="D22" s="199"/>
      <c r="E22" s="31"/>
      <c r="F22" s="31"/>
      <c r="G22" s="31"/>
      <c r="H22" s="31"/>
      <c r="I22" s="31"/>
      <c r="J22" s="31"/>
      <c r="K22" s="31"/>
      <c r="L22" s="31"/>
      <c r="M22" s="31"/>
      <c r="N22" s="31"/>
      <c r="O22" s="31"/>
      <c r="P22" s="31"/>
      <c r="Q22" s="31"/>
      <c r="R22" s="31"/>
      <c r="S22" s="31"/>
      <c r="T22" s="31"/>
      <c r="U22" s="31"/>
    </row>
    <row r="23" spans="1:21" ht="24" x14ac:dyDescent="0.2">
      <c r="A23" s="63" t="s">
        <v>3190</v>
      </c>
      <c r="B23" s="64" t="s">
        <v>3191</v>
      </c>
      <c r="C23" s="139" t="s">
        <v>3192</v>
      </c>
      <c r="D23" s="199"/>
      <c r="E23" s="31"/>
      <c r="F23" s="31"/>
      <c r="G23" s="31"/>
      <c r="H23" s="31"/>
      <c r="I23" s="31"/>
      <c r="J23" s="31"/>
      <c r="K23" s="31"/>
      <c r="L23" s="31"/>
      <c r="M23" s="31"/>
      <c r="N23" s="31"/>
      <c r="O23" s="31"/>
      <c r="P23" s="31"/>
      <c r="Q23" s="31"/>
      <c r="R23" s="31"/>
      <c r="S23" s="31"/>
      <c r="T23" s="31"/>
      <c r="U23" s="31"/>
    </row>
    <row r="24" spans="1:21" ht="24" x14ac:dyDescent="0.2">
      <c r="A24" s="294" t="s">
        <v>2571</v>
      </c>
      <c r="B24" s="134" t="s">
        <v>3193</v>
      </c>
      <c r="C24" s="134" t="s">
        <v>3194</v>
      </c>
      <c r="D24" s="283"/>
      <c r="E24" s="232"/>
      <c r="F24" s="31"/>
      <c r="G24" s="31"/>
      <c r="H24" s="31"/>
      <c r="I24" s="31"/>
      <c r="J24" s="31"/>
      <c r="K24" s="31"/>
      <c r="L24" s="31"/>
      <c r="M24" s="31"/>
      <c r="N24" s="31"/>
      <c r="O24" s="31"/>
      <c r="P24" s="31"/>
      <c r="Q24" s="31"/>
      <c r="R24" s="31"/>
      <c r="S24" s="31"/>
      <c r="T24" s="31"/>
      <c r="U24" s="31"/>
    </row>
    <row r="25" spans="1:21" ht="24" x14ac:dyDescent="0.2">
      <c r="A25" s="63"/>
      <c r="B25" s="134" t="s">
        <v>3195</v>
      </c>
      <c r="C25" s="139" t="s">
        <v>3196</v>
      </c>
      <c r="D25" s="34">
        <f>D26+D27+D36+D37+D43</f>
        <v>47573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3163</v>
      </c>
      <c r="C26" s="139" t="s">
        <v>3197</v>
      </c>
      <c r="D26" s="199">
        <v>5833.09</v>
      </c>
      <c r="E26" s="31"/>
      <c r="F26" s="31"/>
      <c r="G26" s="31"/>
      <c r="H26" s="31"/>
      <c r="I26" s="31"/>
      <c r="J26" s="31"/>
      <c r="K26" s="31"/>
      <c r="L26" s="31"/>
      <c r="M26" s="31"/>
      <c r="N26" s="31"/>
      <c r="O26" s="31"/>
      <c r="P26" s="31"/>
      <c r="Q26" s="31"/>
      <c r="R26" s="31"/>
      <c r="S26" s="31"/>
      <c r="T26" s="31"/>
      <c r="U26" s="31"/>
    </row>
    <row r="27" spans="1:21" ht="12.75" customHeight="1" x14ac:dyDescent="0.2">
      <c r="A27" s="88" t="s">
        <v>2439</v>
      </c>
      <c r="B27" s="89" t="s">
        <v>3198</v>
      </c>
      <c r="C27" s="139" t="s">
        <v>3199</v>
      </c>
      <c r="D27" s="34">
        <f>SUM(D28:D35)</f>
        <v>35014.329999999994</v>
      </c>
      <c r="E27" s="31"/>
      <c r="F27" s="31"/>
      <c r="G27" s="31"/>
      <c r="H27" s="31"/>
      <c r="I27" s="31"/>
      <c r="J27" s="31"/>
      <c r="K27" s="31"/>
      <c r="L27" s="31"/>
      <c r="M27" s="31"/>
      <c r="N27" s="31"/>
      <c r="O27" s="31"/>
      <c r="P27" s="31"/>
      <c r="Q27" s="31"/>
      <c r="R27" s="31"/>
      <c r="S27" s="31"/>
      <c r="T27" s="31"/>
      <c r="U27" s="31"/>
    </row>
    <row r="28" spans="1:21" ht="12.75" customHeight="1" x14ac:dyDescent="0.2">
      <c r="A28" s="63" t="s">
        <v>2441</v>
      </c>
      <c r="B28" s="64" t="s">
        <v>2442</v>
      </c>
      <c r="C28" s="139" t="s">
        <v>3200</v>
      </c>
      <c r="D28" s="199">
        <v>26250.9</v>
      </c>
      <c r="E28" s="31"/>
      <c r="F28" s="31"/>
      <c r="G28" s="31"/>
      <c r="H28" s="31"/>
      <c r="I28" s="31"/>
      <c r="J28" s="31"/>
      <c r="K28" s="31"/>
      <c r="L28" s="31"/>
      <c r="M28" s="31"/>
      <c r="N28" s="31"/>
      <c r="O28" s="31"/>
      <c r="P28" s="31"/>
      <c r="Q28" s="31"/>
      <c r="R28" s="31"/>
      <c r="S28" s="31"/>
      <c r="T28" s="31"/>
      <c r="U28" s="31"/>
    </row>
    <row r="29" spans="1:21" ht="12.75" customHeight="1" x14ac:dyDescent="0.2">
      <c r="A29" s="63" t="s">
        <v>2443</v>
      </c>
      <c r="B29" s="64" t="s">
        <v>2444</v>
      </c>
      <c r="C29" s="139" t="s">
        <v>3201</v>
      </c>
      <c r="D29" s="199">
        <v>8492.41</v>
      </c>
      <c r="E29" s="31"/>
      <c r="F29" s="31"/>
      <c r="G29" s="31"/>
      <c r="H29" s="31"/>
      <c r="I29" s="31"/>
      <c r="J29" s="31"/>
      <c r="K29" s="31"/>
      <c r="L29" s="31"/>
      <c r="M29" s="31"/>
      <c r="N29" s="31"/>
      <c r="O29" s="31"/>
      <c r="P29" s="31"/>
      <c r="Q29" s="31"/>
      <c r="R29" s="31"/>
      <c r="S29" s="31"/>
      <c r="T29" s="31"/>
      <c r="U29" s="31"/>
    </row>
    <row r="30" spans="1:21" ht="12.75" customHeight="1" x14ac:dyDescent="0.2">
      <c r="A30" s="63" t="s">
        <v>2445</v>
      </c>
      <c r="B30" s="64" t="s">
        <v>3169</v>
      </c>
      <c r="C30" s="139" t="s">
        <v>3202</v>
      </c>
      <c r="D30" s="199">
        <v>271.02</v>
      </c>
      <c r="E30" s="31"/>
      <c r="F30" s="31"/>
      <c r="G30" s="31"/>
      <c r="H30" s="31"/>
      <c r="I30" s="31"/>
      <c r="J30" s="31"/>
      <c r="K30" s="31"/>
      <c r="L30" s="31"/>
      <c r="M30" s="31"/>
      <c r="N30" s="31"/>
      <c r="O30" s="31"/>
      <c r="P30" s="31"/>
      <c r="Q30" s="31"/>
      <c r="R30" s="31"/>
      <c r="S30" s="31"/>
      <c r="T30" s="31"/>
      <c r="U30" s="31"/>
    </row>
    <row r="31" spans="1:21" ht="12.75" customHeight="1" x14ac:dyDescent="0.2">
      <c r="A31" s="63" t="s">
        <v>2453</v>
      </c>
      <c r="B31" s="64" t="s">
        <v>2454</v>
      </c>
      <c r="C31" s="139" t="s">
        <v>3203</v>
      </c>
      <c r="D31" s="199"/>
      <c r="E31" s="31"/>
      <c r="F31" s="31"/>
      <c r="G31" s="31"/>
      <c r="H31" s="31"/>
      <c r="I31" s="31"/>
      <c r="J31" s="31"/>
      <c r="K31" s="31"/>
      <c r="L31" s="31"/>
      <c r="M31" s="31"/>
      <c r="N31" s="31"/>
      <c r="O31" s="31"/>
      <c r="P31" s="31"/>
      <c r="Q31" s="31"/>
      <c r="R31" s="31"/>
      <c r="S31" s="31"/>
      <c r="T31" s="31"/>
      <c r="U31" s="31"/>
    </row>
    <row r="32" spans="1:21" ht="12.75" x14ac:dyDescent="0.2">
      <c r="A32" s="63" t="s">
        <v>2455</v>
      </c>
      <c r="B32" s="65" t="s">
        <v>3172</v>
      </c>
      <c r="C32" s="139" t="s">
        <v>3204</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2471</v>
      </c>
      <c r="B33" s="65" t="s">
        <v>2472</v>
      </c>
      <c r="C33" s="139" t="s">
        <v>3205</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2473</v>
      </c>
      <c r="B34" s="65" t="s">
        <v>2474</v>
      </c>
      <c r="C34" s="139" t="s">
        <v>3206</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2475</v>
      </c>
      <c r="B35" s="65" t="s">
        <v>2476</v>
      </c>
      <c r="C35" s="139" t="s">
        <v>3207</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2477</v>
      </c>
      <c r="B36" s="89" t="s">
        <v>3145</v>
      </c>
      <c r="C36" s="139" t="s">
        <v>3208</v>
      </c>
      <c r="D36" s="199"/>
      <c r="E36" s="31"/>
      <c r="F36" s="31"/>
      <c r="G36" s="31"/>
      <c r="H36" s="31"/>
      <c r="I36" s="31"/>
      <c r="J36" s="31"/>
      <c r="K36" s="31"/>
      <c r="L36" s="31"/>
      <c r="M36" s="31"/>
      <c r="N36" s="31"/>
      <c r="O36" s="31"/>
      <c r="P36" s="31"/>
      <c r="Q36" s="31"/>
      <c r="R36" s="31"/>
      <c r="S36" s="31"/>
      <c r="T36" s="31"/>
      <c r="U36" s="31"/>
    </row>
    <row r="37" spans="1:21" ht="36" x14ac:dyDescent="0.2">
      <c r="A37" s="88" t="s">
        <v>3178</v>
      </c>
      <c r="B37" s="89" t="s">
        <v>3209</v>
      </c>
      <c r="C37" s="139" t="s">
        <v>3210</v>
      </c>
      <c r="D37" s="34">
        <f>SUM(D38:D42)</f>
        <v>6725.58</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3181</v>
      </c>
      <c r="C38" s="139" t="s">
        <v>3211</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3183</v>
      </c>
      <c r="B39" s="64" t="s">
        <v>2500</v>
      </c>
      <c r="C39" s="139" t="s">
        <v>3212</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3185</v>
      </c>
      <c r="B40" s="64" t="s">
        <v>2504</v>
      </c>
      <c r="C40" s="139" t="s">
        <v>3213</v>
      </c>
      <c r="D40" s="199"/>
      <c r="E40" s="31"/>
      <c r="F40" s="31"/>
      <c r="G40" s="31"/>
      <c r="H40" s="31"/>
      <c r="I40" s="31"/>
      <c r="J40" s="31"/>
      <c r="K40" s="31"/>
      <c r="L40" s="31"/>
      <c r="M40" s="31"/>
      <c r="N40" s="31"/>
      <c r="O40" s="31"/>
      <c r="P40" s="31"/>
      <c r="Q40" s="31"/>
      <c r="R40" s="31"/>
      <c r="S40" s="31"/>
      <c r="T40" s="31"/>
      <c r="U40" s="31"/>
    </row>
    <row r="41" spans="1:21" ht="24" x14ac:dyDescent="0.2">
      <c r="A41" s="63" t="s">
        <v>3214</v>
      </c>
      <c r="B41" s="64" t="s">
        <v>3188</v>
      </c>
      <c r="C41" s="139" t="s">
        <v>3215</v>
      </c>
      <c r="D41" s="199">
        <v>6725.58</v>
      </c>
      <c r="E41" s="31"/>
      <c r="F41" s="31"/>
      <c r="G41" s="31"/>
      <c r="H41" s="31"/>
      <c r="I41" s="31"/>
      <c r="J41" s="31"/>
      <c r="K41" s="31"/>
      <c r="L41" s="31"/>
      <c r="M41" s="31"/>
      <c r="N41" s="31"/>
      <c r="O41" s="31"/>
      <c r="P41" s="31"/>
      <c r="Q41" s="31"/>
      <c r="R41" s="31"/>
      <c r="S41" s="31"/>
      <c r="T41" s="31"/>
      <c r="U41" s="31"/>
    </row>
    <row r="42" spans="1:21" ht="24" x14ac:dyDescent="0.2">
      <c r="A42" s="63" t="s">
        <v>3190</v>
      </c>
      <c r="B42" s="64" t="s">
        <v>3191</v>
      </c>
      <c r="C42" s="139" t="s">
        <v>3216</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2571</v>
      </c>
      <c r="B43" s="134" t="s">
        <v>3193</v>
      </c>
      <c r="C43" s="134" t="s">
        <v>3217</v>
      </c>
      <c r="D43" s="283"/>
      <c r="E43" s="232"/>
      <c r="F43" s="31"/>
      <c r="G43" s="31"/>
      <c r="H43" s="31"/>
      <c r="I43" s="31"/>
      <c r="J43" s="31"/>
      <c r="K43" s="31"/>
      <c r="L43" s="31"/>
      <c r="M43" s="31"/>
      <c r="N43" s="31"/>
      <c r="O43" s="31"/>
      <c r="P43" s="31"/>
      <c r="Q43" s="31"/>
      <c r="R43" s="31"/>
      <c r="S43" s="31"/>
      <c r="T43" s="31"/>
      <c r="U43" s="31"/>
    </row>
    <row r="44" spans="1:21" ht="24" x14ac:dyDescent="0.2">
      <c r="A44" s="63"/>
      <c r="B44" s="89" t="s">
        <v>3218</v>
      </c>
      <c r="C44" s="139" t="s">
        <v>3219</v>
      </c>
      <c r="D44" s="34">
        <f>D5+D6-D25</f>
        <v>617702.07000000007</v>
      </c>
      <c r="E44" s="31"/>
      <c r="F44" s="31"/>
      <c r="G44" s="31"/>
      <c r="H44" s="31"/>
      <c r="I44" s="31"/>
      <c r="J44" s="31"/>
      <c r="K44" s="31"/>
      <c r="L44" s="31"/>
      <c r="M44" s="31"/>
      <c r="N44" s="31"/>
      <c r="O44" s="31"/>
      <c r="P44" s="31"/>
      <c r="Q44" s="31"/>
      <c r="R44" s="31"/>
      <c r="S44" s="31"/>
      <c r="T44" s="31"/>
      <c r="U44" s="31"/>
    </row>
    <row r="45" spans="1:21" ht="24" x14ac:dyDescent="0.2">
      <c r="A45" s="88"/>
      <c r="B45" s="134" t="s">
        <v>3220</v>
      </c>
      <c r="C45" s="139" t="s">
        <v>3221</v>
      </c>
      <c r="D45" s="34">
        <f>D46+D51+D92+D97+D103</f>
        <v>5.57</v>
      </c>
      <c r="E45" s="232"/>
      <c r="F45" s="31"/>
      <c r="G45" s="31"/>
      <c r="H45" s="31"/>
      <c r="I45" s="31"/>
      <c r="J45" s="31"/>
      <c r="K45" s="31"/>
      <c r="L45" s="31"/>
      <c r="M45" s="31"/>
      <c r="N45" s="31"/>
      <c r="O45" s="31"/>
      <c r="P45" s="31"/>
      <c r="Q45" s="31"/>
      <c r="R45" s="31"/>
      <c r="S45" s="31"/>
      <c r="T45" s="31"/>
      <c r="U45" s="31"/>
    </row>
    <row r="46" spans="1:21" ht="24" x14ac:dyDescent="0.2">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3224</v>
      </c>
      <c r="C47" s="139" t="s">
        <v>3225</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3226</v>
      </c>
      <c r="C48" s="139" t="s">
        <v>3227</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3228</v>
      </c>
      <c r="C49" s="139" t="s">
        <v>3229</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3230</v>
      </c>
      <c r="C50" s="139" t="s">
        <v>3231</v>
      </c>
      <c r="D50" s="199"/>
      <c r="E50" s="31"/>
      <c r="F50" s="31"/>
      <c r="G50" s="31"/>
      <c r="H50" s="31"/>
      <c r="I50" s="31"/>
      <c r="J50" s="31"/>
      <c r="K50" s="31"/>
      <c r="L50" s="31"/>
      <c r="M50" s="31"/>
      <c r="N50" s="31"/>
      <c r="O50" s="31"/>
      <c r="P50" s="31"/>
      <c r="Q50" s="31"/>
      <c r="R50" s="31"/>
      <c r="S50" s="31"/>
      <c r="T50" s="31"/>
      <c r="U50" s="31"/>
    </row>
    <row r="51" spans="1:21" ht="24" x14ac:dyDescent="0.2">
      <c r="A51" s="88" t="s">
        <v>2439</v>
      </c>
      <c r="B51" s="134" t="s">
        <v>3232</v>
      </c>
      <c r="C51" s="139" t="s">
        <v>3233</v>
      </c>
      <c r="D51" s="34">
        <f>D52+D57+D62+D67+D72+D77+D82+D87</f>
        <v>5.57</v>
      </c>
      <c r="E51" s="31"/>
      <c r="F51" s="31"/>
      <c r="G51" s="31"/>
      <c r="H51" s="31"/>
      <c r="I51" s="31"/>
      <c r="J51" s="31"/>
      <c r="K51" s="31"/>
      <c r="L51" s="31"/>
      <c r="M51" s="31"/>
      <c r="N51" s="31"/>
      <c r="O51" s="31"/>
      <c r="P51" s="31"/>
      <c r="Q51" s="31"/>
      <c r="R51" s="31"/>
      <c r="S51" s="31"/>
      <c r="T51" s="31"/>
      <c r="U51" s="31"/>
    </row>
    <row r="52" spans="1:21" ht="12.75" customHeight="1" x14ac:dyDescent="0.2">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3224</v>
      </c>
      <c r="C53" s="139" t="s">
        <v>3236</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3226</v>
      </c>
      <c r="C54" s="139" t="s">
        <v>3237</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3228</v>
      </c>
      <c r="C55" s="139" t="s">
        <v>3238</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3230</v>
      </c>
      <c r="C56" s="139" t="s">
        <v>3239</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2443</v>
      </c>
      <c r="B57" s="89" t="s">
        <v>3240</v>
      </c>
      <c r="C57" s="139" t="s">
        <v>3241</v>
      </c>
      <c r="D57" s="34">
        <f>SUM(D58:D61)</f>
        <v>3.91</v>
      </c>
      <c r="E57" s="31"/>
      <c r="F57" s="31"/>
      <c r="G57" s="31"/>
      <c r="H57" s="31"/>
      <c r="I57" s="31"/>
      <c r="J57" s="31"/>
      <c r="K57" s="31"/>
      <c r="L57" s="31"/>
      <c r="M57" s="31"/>
      <c r="N57" s="31"/>
      <c r="O57" s="31"/>
      <c r="P57" s="31"/>
      <c r="Q57" s="31"/>
      <c r="R57" s="31"/>
      <c r="S57" s="31"/>
      <c r="T57" s="31"/>
      <c r="U57" s="31"/>
    </row>
    <row r="58" spans="1:21" ht="12.75" customHeight="1" x14ac:dyDescent="0.2">
      <c r="A58" s="63"/>
      <c r="B58" s="64" t="s">
        <v>3224</v>
      </c>
      <c r="C58" s="139" t="s">
        <v>3242</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3226</v>
      </c>
      <c r="C59" s="139" t="s">
        <v>3243</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3228</v>
      </c>
      <c r="C60" s="139" t="s">
        <v>3244</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3230</v>
      </c>
      <c r="C61" s="139" t="s">
        <v>3245</v>
      </c>
      <c r="D61" s="199">
        <v>3.91</v>
      </c>
      <c r="E61" s="31"/>
      <c r="F61" s="31"/>
      <c r="G61" s="31"/>
      <c r="H61" s="31"/>
      <c r="I61" s="31"/>
      <c r="J61" s="31"/>
      <c r="K61" s="31"/>
      <c r="L61" s="31"/>
      <c r="M61" s="31"/>
      <c r="N61" s="31"/>
      <c r="O61" s="31"/>
      <c r="P61" s="31"/>
      <c r="Q61" s="31"/>
      <c r="R61" s="31"/>
      <c r="S61" s="31"/>
      <c r="T61" s="31"/>
      <c r="U61" s="31"/>
    </row>
    <row r="62" spans="1:21" ht="12.75" customHeight="1" x14ac:dyDescent="0.2">
      <c r="A62" s="88" t="s">
        <v>2445</v>
      </c>
      <c r="B62" s="89" t="s">
        <v>3246</v>
      </c>
      <c r="C62" s="139" t="s">
        <v>3247</v>
      </c>
      <c r="D62" s="34">
        <f>SUM(D63:D66)</f>
        <v>1.66</v>
      </c>
      <c r="E62" s="31"/>
      <c r="F62" s="31"/>
      <c r="G62" s="31"/>
      <c r="H62" s="31"/>
      <c r="I62" s="31"/>
      <c r="J62" s="31"/>
      <c r="K62" s="31"/>
      <c r="L62" s="31"/>
      <c r="M62" s="31"/>
      <c r="N62" s="31"/>
      <c r="O62" s="31"/>
      <c r="P62" s="31"/>
      <c r="Q62" s="31"/>
      <c r="R62" s="31"/>
      <c r="S62" s="31"/>
      <c r="T62" s="31"/>
      <c r="U62" s="31"/>
    </row>
    <row r="63" spans="1:21" ht="12.75" customHeight="1" x14ac:dyDescent="0.2">
      <c r="A63" s="63"/>
      <c r="B63" s="64" t="s">
        <v>3224</v>
      </c>
      <c r="C63" s="139" t="s">
        <v>3248</v>
      </c>
      <c r="D63" s="199">
        <v>1.66</v>
      </c>
      <c r="E63" s="31"/>
      <c r="F63" s="31"/>
      <c r="G63" s="31"/>
      <c r="H63" s="31"/>
      <c r="I63" s="31"/>
      <c r="J63" s="31"/>
      <c r="K63" s="31"/>
      <c r="L63" s="31"/>
      <c r="M63" s="31"/>
      <c r="N63" s="31"/>
      <c r="O63" s="31"/>
      <c r="P63" s="31"/>
      <c r="Q63" s="31"/>
      <c r="R63" s="31"/>
      <c r="S63" s="31"/>
      <c r="T63" s="31"/>
      <c r="U63" s="31"/>
    </row>
    <row r="64" spans="1:21" ht="12.75" customHeight="1" x14ac:dyDescent="0.2">
      <c r="A64" s="63"/>
      <c r="B64" s="64" t="s">
        <v>3226</v>
      </c>
      <c r="C64" s="139" t="s">
        <v>3249</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3228</v>
      </c>
      <c r="C65" s="139" t="s">
        <v>3250</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3230</v>
      </c>
      <c r="C66" s="139" t="s">
        <v>3251</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3224</v>
      </c>
      <c r="C68" s="139" t="s">
        <v>3254</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3226</v>
      </c>
      <c r="C69" s="139" t="s">
        <v>3255</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3228</v>
      </c>
      <c r="C70" s="139" t="s">
        <v>3256</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3230</v>
      </c>
      <c r="C71" s="139" t="s">
        <v>3257</v>
      </c>
      <c r="D71" s="199"/>
      <c r="E71" s="31"/>
      <c r="F71" s="31"/>
      <c r="G71" s="31"/>
      <c r="H71" s="31"/>
      <c r="I71" s="31"/>
      <c r="J71" s="31"/>
      <c r="K71" s="31"/>
      <c r="L71" s="31"/>
      <c r="M71" s="31"/>
      <c r="N71" s="31"/>
      <c r="O71" s="31"/>
      <c r="P71" s="31"/>
      <c r="Q71" s="31"/>
      <c r="R71" s="31"/>
      <c r="S71" s="31"/>
      <c r="T71" s="31"/>
      <c r="U71" s="31"/>
    </row>
    <row r="72" spans="1:21" ht="24" x14ac:dyDescent="0.2">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3224</v>
      </c>
      <c r="C73" s="139" t="s">
        <v>3260</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3226</v>
      </c>
      <c r="C74" s="139" t="s">
        <v>3261</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3228</v>
      </c>
      <c r="C75" s="139" t="s">
        <v>3262</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3230</v>
      </c>
      <c r="C76" s="139" t="s">
        <v>3263</v>
      </c>
      <c r="D76" s="199"/>
      <c r="E76" s="31"/>
      <c r="F76" s="31"/>
      <c r="G76" s="31"/>
      <c r="H76" s="31"/>
      <c r="I76" s="31"/>
      <c r="J76" s="31"/>
      <c r="K76" s="31"/>
      <c r="L76" s="31"/>
      <c r="M76" s="31"/>
      <c r="N76" s="31"/>
      <c r="O76" s="31"/>
      <c r="P76" s="31"/>
      <c r="Q76" s="31"/>
      <c r="R76" s="31"/>
      <c r="S76" s="31"/>
      <c r="T76" s="31"/>
      <c r="U76" s="31"/>
    </row>
    <row r="77" spans="1:21" ht="24" x14ac:dyDescent="0.2">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3224</v>
      </c>
      <c r="C78" s="139" t="s">
        <v>3266</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3226</v>
      </c>
      <c r="C79" s="139" t="s">
        <v>3267</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3228</v>
      </c>
      <c r="C80" s="139" t="s">
        <v>3268</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3230</v>
      </c>
      <c r="C81" s="139" t="s">
        <v>3269</v>
      </c>
      <c r="D81" s="199"/>
      <c r="E81" s="31"/>
      <c r="F81" s="31"/>
      <c r="G81" s="31"/>
      <c r="H81" s="31"/>
      <c r="I81" s="31"/>
      <c r="J81" s="31"/>
      <c r="K81" s="31"/>
      <c r="L81" s="31"/>
      <c r="M81" s="31"/>
      <c r="N81" s="31"/>
      <c r="O81" s="31"/>
      <c r="P81" s="31"/>
      <c r="Q81" s="31"/>
      <c r="R81" s="31"/>
      <c r="S81" s="31"/>
      <c r="T81" s="31"/>
      <c r="U81" s="31"/>
    </row>
    <row r="82" spans="1:21" ht="24" x14ac:dyDescent="0.2">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3224</v>
      </c>
      <c r="C83" s="139" t="s">
        <v>3272</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3226</v>
      </c>
      <c r="C84" s="139" t="s">
        <v>3273</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3228</v>
      </c>
      <c r="C85" s="139" t="s">
        <v>3274</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3230</v>
      </c>
      <c r="C86" s="139" t="s">
        <v>3275</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3224</v>
      </c>
      <c r="C88" s="139" t="s">
        <v>3278</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3226</v>
      </c>
      <c r="C89" s="139" t="s">
        <v>3279</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3228</v>
      </c>
      <c r="C90" s="139" t="s">
        <v>3280</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3230</v>
      </c>
      <c r="C91" s="139" t="s">
        <v>3281</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3224</v>
      </c>
      <c r="C93" s="139" t="s">
        <v>3284</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3226</v>
      </c>
      <c r="C94" s="139" t="s">
        <v>3285</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3228</v>
      </c>
      <c r="C95" s="139" t="s">
        <v>3286</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3230</v>
      </c>
      <c r="C96" s="139" t="s">
        <v>3287</v>
      </c>
      <c r="D96" s="199"/>
      <c r="E96" s="31"/>
      <c r="F96" s="31"/>
      <c r="G96" s="31"/>
      <c r="H96" s="31"/>
      <c r="I96" s="31"/>
      <c r="J96" s="31"/>
      <c r="K96" s="31"/>
      <c r="L96" s="31"/>
      <c r="M96" s="31"/>
      <c r="N96" s="31"/>
      <c r="O96" s="31"/>
      <c r="P96" s="31"/>
      <c r="Q96" s="31"/>
      <c r="R96" s="31"/>
      <c r="S96" s="31"/>
      <c r="T96" s="31"/>
      <c r="U96" s="31"/>
    </row>
    <row r="97" spans="1:21" ht="36" x14ac:dyDescent="0.2">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3181</v>
      </c>
      <c r="C98" s="139" t="s">
        <v>3290</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3183</v>
      </c>
      <c r="B99" s="64" t="s">
        <v>2500</v>
      </c>
      <c r="C99" s="139" t="s">
        <v>3291</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3185</v>
      </c>
      <c r="B100" s="64" t="s">
        <v>2504</v>
      </c>
      <c r="C100" s="139" t="s">
        <v>3292</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3214</v>
      </c>
      <c r="B101" s="64" t="s">
        <v>3188</v>
      </c>
      <c r="C101" s="139" t="s">
        <v>3293</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3190</v>
      </c>
      <c r="B102" s="64" t="s">
        <v>3191</v>
      </c>
      <c r="C102" s="139" t="s">
        <v>3294</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2571</v>
      </c>
      <c r="B103" s="292" t="s">
        <v>3193</v>
      </c>
      <c r="C103" s="292" t="s">
        <v>3295</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3296</v>
      </c>
      <c r="C104" s="139" t="s">
        <v>3297</v>
      </c>
      <c r="D104" s="34">
        <f>SUM(D105:D109)</f>
        <v>617696.5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3163</v>
      </c>
      <c r="C105" s="139" t="s">
        <v>3298</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2439</v>
      </c>
      <c r="B106" s="64" t="s">
        <v>3143</v>
      </c>
      <c r="C106" s="139" t="s">
        <v>3299</v>
      </c>
      <c r="D106" s="199">
        <v>5754.2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2477</v>
      </c>
      <c r="B107" s="64" t="s">
        <v>3145</v>
      </c>
      <c r="C107" s="139" t="s">
        <v>3300</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3178</v>
      </c>
      <c r="B108" s="64" t="s">
        <v>3301</v>
      </c>
      <c r="C108" s="139" t="s">
        <v>3302</v>
      </c>
      <c r="D108" s="199">
        <v>611942.30000000005</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2571</v>
      </c>
      <c r="B109" s="74" t="s">
        <v>3193</v>
      </c>
      <c r="C109" s="290" t="s">
        <v>3303</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04"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3157</v>
      </c>
      <c r="B1" s="334"/>
      <c r="C1" s="334"/>
      <c r="D1" s="334"/>
      <c r="E1" s="51" t="s">
        <v>3304</v>
      </c>
      <c r="F1" s="51"/>
      <c r="G1" s="51"/>
      <c r="H1" s="51"/>
      <c r="I1" s="51"/>
      <c r="J1" s="51"/>
      <c r="K1" s="51"/>
      <c r="L1" s="51"/>
      <c r="M1" s="51"/>
      <c r="N1" s="51"/>
      <c r="O1" s="51"/>
      <c r="P1" s="51"/>
    </row>
    <row r="2" spans="1:17" ht="37.5" customHeight="1" x14ac:dyDescent="0.2">
      <c r="A2" s="333" t="s">
        <v>3305</v>
      </c>
      <c r="B2" s="334"/>
      <c r="C2" s="334"/>
      <c r="D2" s="334"/>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
      <c r="A3" s="97" t="s">
        <v>3313</v>
      </c>
      <c r="B3" s="98" t="s">
        <v>3314</v>
      </c>
      <c r="C3" s="99" t="s">
        <v>3315</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44178</v>
      </c>
      <c r="P3" s="51"/>
    </row>
    <row r="4" spans="1:17" ht="19.5" customHeight="1" x14ac:dyDescent="0.2">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3337</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3553</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O.K.</v>
      </c>
      <c r="C240" s="91" t="s">
        <v>3554</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3557</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3558</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3656</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Manuela Dišipulo</cp:lastModifiedBy>
  <cp:lastPrinted>2026-04-27T14:12:53Z</cp:lastPrinted>
  <dcterms:created xsi:type="dcterms:W3CDTF">2022-04-01T05:14:30Z</dcterms:created>
  <dcterms:modified xsi:type="dcterms:W3CDTF">2026-07-08T13:35:57Z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