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01"/>
  <workbookPr/>
  <mc:AlternateContent xmlns:mc="http://schemas.openxmlformats.org/markup-compatibility/2006">
    <mc:Choice Requires="x15">
      <x15ac:absPath xmlns:x15ac="http://schemas.microsoft.com/office/spreadsheetml/2010/11/ac" url="D:\POSAO\Postupci nabave\Javna nabava\Energetska obnova OS Lapad\Dokumentacija za objavu\"/>
    </mc:Choice>
  </mc:AlternateContent>
  <bookViews>
    <workbookView xWindow="0" yWindow="0" windowWidth="28800" windowHeight="11610" tabRatio="662" activeTab="1"/>
  </bookViews>
  <sheets>
    <sheet name="O I P U G" sheetId="28" r:id="rId1"/>
    <sheet name="STOLARIJA" sheetId="20" r:id="rId2"/>
    <sheet name="FASADA" sheetId="24" r:id="rId3"/>
    <sheet name="STROJARSTVO" sheetId="25" r:id="rId4"/>
    <sheet name="ELEKTRO" sheetId="26" r:id="rId5"/>
    <sheet name="REKAPITULACIJA" sheetId="27" r:id="rId6"/>
  </sheets>
  <definedNames>
    <definedName name="_xlnm.Print_Area" localSheetId="4">ELEKTRO!$A$1:$F$54</definedName>
    <definedName name="_xlnm.Print_Area" localSheetId="2">FASADA!$A$2:$F$184</definedName>
    <definedName name="_xlnm.Print_Area" localSheetId="5">REKAPITULACIJA!$A$1:$G$18</definedName>
    <definedName name="_xlnm.Print_Area" localSheetId="1">STOLARIJA!$A$1:$F$188</definedName>
    <definedName name="_xlnm.Print_Area" localSheetId="3">STROJARSTVO!$A$2:$F$29</definedName>
  </definedNames>
  <calcPr calcId="162913"/>
</workbook>
</file>

<file path=xl/calcChain.xml><?xml version="1.0" encoding="utf-8"?>
<calcChain xmlns="http://schemas.openxmlformats.org/spreadsheetml/2006/main">
  <c r="F36" i="20" l="1"/>
  <c r="F9" i="27" l="1"/>
  <c r="F133" i="24" l="1"/>
  <c r="F32" i="26" l="1"/>
  <c r="F30" i="26"/>
  <c r="F33" i="26" s="1"/>
  <c r="F25" i="26"/>
  <c r="F23" i="26"/>
  <c r="F21" i="26"/>
  <c r="F19" i="26"/>
  <c r="F16" i="26"/>
  <c r="F14" i="26"/>
  <c r="F12" i="26"/>
  <c r="F10" i="26"/>
  <c r="F8" i="26"/>
  <c r="F6" i="26"/>
  <c r="F4" i="26"/>
  <c r="F26" i="25"/>
  <c r="F25" i="25"/>
  <c r="F24" i="25"/>
  <c r="F23" i="25"/>
  <c r="F22" i="25"/>
  <c r="F21" i="25"/>
  <c r="F20" i="25"/>
  <c r="F19" i="25"/>
  <c r="F18" i="25"/>
  <c r="F17" i="25"/>
  <c r="F16" i="25"/>
  <c r="F15" i="25"/>
  <c r="F14" i="25"/>
  <c r="F13" i="25"/>
  <c r="F12" i="25"/>
  <c r="F11" i="25"/>
  <c r="F10" i="25"/>
  <c r="F9" i="25"/>
  <c r="F8" i="25"/>
  <c r="F28" i="25" s="1"/>
  <c r="F26" i="26" l="1"/>
  <c r="F35" i="26" s="1"/>
  <c r="F11" i="27" s="1"/>
  <c r="F169" i="24"/>
  <c r="F166" i="24"/>
  <c r="F159" i="24"/>
  <c r="F156" i="24"/>
  <c r="F153" i="24"/>
  <c r="F150" i="24"/>
  <c r="F147" i="24"/>
  <c r="F146" i="24"/>
  <c r="F145" i="24"/>
  <c r="F142" i="24"/>
  <c r="F130" i="24"/>
  <c r="F123" i="24"/>
  <c r="F122" i="24"/>
  <c r="F118" i="24"/>
  <c r="F113" i="24"/>
  <c r="F100" i="24"/>
  <c r="F97" i="24"/>
  <c r="F94" i="24"/>
  <c r="F87" i="24"/>
  <c r="F84" i="24"/>
  <c r="F80" i="24"/>
  <c r="F77" i="24"/>
  <c r="F74" i="24"/>
  <c r="F73" i="24"/>
  <c r="F72" i="24"/>
  <c r="F71" i="24"/>
  <c r="F70" i="24"/>
  <c r="F69" i="24"/>
  <c r="F68" i="24"/>
  <c r="F67" i="24"/>
  <c r="F66" i="24"/>
  <c r="F65" i="24"/>
  <c r="F64" i="24"/>
  <c r="F55" i="24"/>
  <c r="F52" i="24"/>
  <c r="F49" i="24"/>
  <c r="F172" i="24" l="1"/>
  <c r="F182" i="24" s="1"/>
  <c r="F161" i="24"/>
  <c r="F181" i="24" s="1"/>
  <c r="F135" i="24"/>
  <c r="F180" i="24" s="1"/>
  <c r="F102" i="24"/>
  <c r="F179" i="24" s="1"/>
  <c r="F89" i="24"/>
  <c r="F178" i="24" s="1"/>
  <c r="F57" i="24"/>
  <c r="F177" i="24" s="1"/>
  <c r="F183" i="24" s="1"/>
  <c r="F7" i="27" s="1"/>
  <c r="F168" i="20" l="1"/>
  <c r="F165" i="20"/>
  <c r="F160" i="20"/>
  <c r="F156" i="20"/>
  <c r="F151" i="20"/>
  <c r="F146" i="20"/>
  <c r="F142" i="20"/>
  <c r="F138" i="20"/>
  <c r="F134" i="20"/>
  <c r="F130" i="20"/>
  <c r="F125" i="20"/>
  <c r="F121" i="20"/>
  <c r="F117" i="20"/>
  <c r="F113" i="20"/>
  <c r="F109" i="20"/>
  <c r="F105" i="20"/>
  <c r="F101" i="20"/>
  <c r="F97" i="20"/>
  <c r="F95" i="20"/>
  <c r="F91" i="20"/>
  <c r="F86" i="20"/>
  <c r="F81" i="20"/>
  <c r="F76" i="20"/>
  <c r="F72" i="20"/>
  <c r="F68" i="20"/>
  <c r="F63" i="20"/>
  <c r="F58" i="20"/>
  <c r="F54" i="20"/>
  <c r="F50" i="20"/>
  <c r="F46" i="20"/>
  <c r="F42" i="20"/>
  <c r="F38" i="20"/>
  <c r="F37" i="20"/>
  <c r="F179" i="20" l="1"/>
  <c r="F5" i="27" s="1"/>
  <c r="F13" i="27" s="1"/>
</calcChain>
</file>

<file path=xl/sharedStrings.xml><?xml version="1.0" encoding="utf-8"?>
<sst xmlns="http://schemas.openxmlformats.org/spreadsheetml/2006/main" count="472" uniqueCount="285">
  <si>
    <t>1.</t>
  </si>
  <si>
    <t>2.</t>
  </si>
  <si>
    <t>3.</t>
  </si>
  <si>
    <t>4.</t>
  </si>
  <si>
    <t>kom</t>
  </si>
  <si>
    <t>5.</t>
  </si>
  <si>
    <t>6.</t>
  </si>
  <si>
    <t>7.</t>
  </si>
  <si>
    <t>8.</t>
  </si>
  <si>
    <t>9.</t>
  </si>
  <si>
    <t>10.</t>
  </si>
  <si>
    <t>11.</t>
  </si>
  <si>
    <t>12.</t>
  </si>
  <si>
    <t>13.</t>
  </si>
  <si>
    <t>14.</t>
  </si>
  <si>
    <t>15.</t>
  </si>
  <si>
    <t>m2</t>
  </si>
  <si>
    <t>REKAPITULACIJA</t>
  </si>
  <si>
    <t>STOLARSKO - BRAVARSKI  RADOVI</t>
  </si>
  <si>
    <t>prozor dim: 385 x 77 cm</t>
  </si>
  <si>
    <t>prozor dim: 200 x 77 cm</t>
  </si>
  <si>
    <t>prozor dim: 300 x 77 cm</t>
  </si>
  <si>
    <t>prozor dim: 200 x 187 cm</t>
  </si>
  <si>
    <t>u kompletu s prozorom aluminjska roletna sa elektromotorom</t>
  </si>
  <si>
    <t>prozor dim:385 x 187 cm</t>
  </si>
  <si>
    <t>prozor dim:200 x 187 cm</t>
  </si>
  <si>
    <t>prozor dim: 385 x 190 cm</t>
  </si>
  <si>
    <t>prozor dim:200 x 190 cm</t>
  </si>
  <si>
    <t>prozor dim: 240 x 125 cm</t>
  </si>
  <si>
    <t>u kompletu s prozorom  aluminijska roletna sa el. motorom</t>
  </si>
  <si>
    <t xml:space="preserve">prozor dim: 320 x 180 cm </t>
  </si>
  <si>
    <t>prozor dim: 200 x 180 cm</t>
  </si>
  <si>
    <t>prozor dim: 385 x 180 cm</t>
  </si>
  <si>
    <t>prozor dim: 350 x 280 cm</t>
  </si>
  <si>
    <t>prozor dim: 460 x 670 cm</t>
  </si>
  <si>
    <t>16.</t>
  </si>
  <si>
    <t>prozor dim: 229 x 176 cm</t>
  </si>
  <si>
    <t>17.</t>
  </si>
  <si>
    <t>prozor dim: 340 x 190 cm</t>
  </si>
  <si>
    <t>18.</t>
  </si>
  <si>
    <t>vrata dim: 340 x 320 cm</t>
  </si>
  <si>
    <t>19.</t>
  </si>
  <si>
    <t>prozor dim: 200 x 145 cm</t>
  </si>
  <si>
    <t>20.</t>
  </si>
  <si>
    <t>prozor dim:560 x 252 cm</t>
  </si>
  <si>
    <t>21.</t>
  </si>
  <si>
    <t>prozor dim: 290 x 252 cm</t>
  </si>
  <si>
    <t>22.</t>
  </si>
  <si>
    <t>23.</t>
  </si>
  <si>
    <t>24.</t>
  </si>
  <si>
    <t>25.</t>
  </si>
  <si>
    <t>26.</t>
  </si>
  <si>
    <t>prozor dim: 385 x 187 cm</t>
  </si>
  <si>
    <t>27.</t>
  </si>
  <si>
    <t>28.</t>
  </si>
  <si>
    <t>vrata dim: 300 x 420 cm</t>
  </si>
  <si>
    <t>29.</t>
  </si>
  <si>
    <t>prozor dim: 300 x 175 cm</t>
  </si>
  <si>
    <t>UKUPNO:</t>
  </si>
  <si>
    <t>30.</t>
  </si>
  <si>
    <t>31.</t>
  </si>
  <si>
    <r>
      <rPr>
        <b/>
        <sz val="10"/>
        <rFont val="Arial"/>
        <family val="2"/>
      </rPr>
      <t>Krpanje i dodatna obrada svih špaleta</t>
    </r>
    <r>
      <rPr>
        <sz val="10"/>
        <rFont val="Arial"/>
        <family val="2"/>
      </rPr>
      <t>, nadvoja i parapeta nakon skidanja prozora i vrata. Uključivo ručno i strojno brušenje neravnina i curaka betona na spojevima, te zapunjavanje pukotina i rupa cementnim mortom 1:1.  Završna obrada bojanjem svih  špaleta, nadvoja i parapeta nakon građevinske obrade. Izvesti isključivo po pregledu površina s nadzornim inženjerom. U cijenu uključiti sav potreban rad i materijal, kao i potrebnu radnu skelu. Po m2 stvarno izvedenih količina.</t>
    </r>
  </si>
  <si>
    <r>
      <t>Izrada, dobava, demontaža starog s odvozom na gradsku deponiju te montaža novog</t>
    </r>
    <r>
      <rPr>
        <b/>
        <sz val="10"/>
        <color theme="1"/>
        <rFont val="Arial"/>
        <family val="2"/>
      </rPr>
      <t xml:space="preserve"> drvenog prozora. </t>
    </r>
    <r>
      <rPr>
        <sz val="10"/>
        <color theme="1"/>
        <rFont val="Arial"/>
        <family val="2"/>
      </rPr>
      <t>Prozor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vanjske i unutarnje aluminijske klupice  te sav rad na izradi stavke do njene pune funkcionalnosti. Obračun po kom.</t>
    </r>
  </si>
  <si>
    <r>
      <t>Izrada, dobava, demontaža starog  s odvozom na gradsku deponiju te montaža novog</t>
    </r>
    <r>
      <rPr>
        <b/>
        <sz val="10"/>
        <color theme="1"/>
        <rFont val="Arial"/>
        <family val="2"/>
      </rPr>
      <t xml:space="preserve"> drvenog prozora. </t>
    </r>
    <r>
      <rPr>
        <sz val="10"/>
        <color theme="1"/>
        <rFont val="Arial"/>
        <family val="2"/>
      </rPr>
      <t>Prozor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</si>
  <si>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Izrada, dobava, demontaža starog  s odvozom na gradsku deponiju te montaža novog</t>
    </r>
    <r>
      <rPr>
        <b/>
        <sz val="10"/>
        <color theme="1"/>
        <rFont val="Arial"/>
        <family val="2"/>
      </rPr>
      <t xml:space="preserve"> drvenog prozora. Prozor</t>
    </r>
    <r>
      <rPr>
        <sz val="10"/>
        <color theme="1"/>
        <rFont val="Arial"/>
        <family val="2"/>
      </rPr>
      <t xml:space="preserve">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</si>
  <si>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Izrada, dobava, demontaža starog s odvozom na gradsku deponiju te montaža novog</t>
    </r>
    <r>
      <rPr>
        <b/>
        <sz val="10"/>
        <color theme="1"/>
        <rFont val="Arial"/>
        <family val="2"/>
      </rPr>
      <t xml:space="preserve"> drvenog prozora. Prozor</t>
    </r>
    <r>
      <rPr>
        <sz val="10"/>
        <color theme="1"/>
        <rFont val="Arial"/>
        <family val="2"/>
      </rPr>
      <t xml:space="preserve">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</si>
  <si>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Izrada, dobava, demontaža starog te montaža novog</t>
    </r>
    <r>
      <rPr>
        <b/>
        <sz val="10"/>
        <color theme="1"/>
        <rFont val="Arial"/>
        <family val="2"/>
      </rPr>
      <t xml:space="preserve"> drvenog prozora. Prozor</t>
    </r>
    <r>
      <rPr>
        <sz val="10"/>
        <color theme="1"/>
        <rFont val="Arial"/>
        <family val="2"/>
      </rPr>
      <t xml:space="preserve">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</si>
  <si>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Izrada, dobava, demontaža starih s odvozom na gradsku deponiju te montaža novih</t>
    </r>
    <r>
      <rPr>
        <b/>
        <sz val="10"/>
        <color theme="1"/>
        <rFont val="Arial"/>
        <family val="2"/>
      </rPr>
      <t xml:space="preserve"> drvenih ulaznih vrata. Vrata </t>
    </r>
    <r>
      <rPr>
        <sz val="10"/>
        <color theme="1"/>
        <rFont val="Arial"/>
        <family val="2"/>
      </rPr>
      <t xml:space="preserve">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</si>
  <si>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Izrada, dobava, demontaža starog s odvozom na gradsku deponiju te montaža novog</t>
    </r>
    <r>
      <rPr>
        <b/>
        <sz val="10"/>
        <color theme="1"/>
        <rFont val="Arial"/>
        <family val="2"/>
      </rPr>
      <t xml:space="preserve"> drvenog prozora. Prozor </t>
    </r>
    <r>
      <rPr>
        <sz val="10"/>
        <color theme="1"/>
        <rFont val="Arial"/>
        <family val="2"/>
      </rPr>
      <t xml:space="preserve"> izraditi od JELE-SMREKE 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</si>
  <si>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r>
      <t xml:space="preserve">Nabavka i ugradnja </t>
    </r>
    <r>
      <rPr>
        <b/>
        <sz val="10"/>
        <color theme="1"/>
        <rFont val="Arial"/>
        <family val="2"/>
      </rPr>
      <t>vanjskih prozorskih klupica kao priprema za ugradnju novih otvora</t>
    </r>
    <r>
      <rPr>
        <sz val="10"/>
        <color theme="1"/>
        <rFont val="Arial"/>
        <family val="2"/>
      </rPr>
      <t xml:space="preserve">. Na završetcima klupica  ugraditi  PVC čepove kako ne bi došlo do izlijevanja vode sa strane do zida. Sudar fuga s prozorom obraditi silikonskim kitom. Vanjske aluminijske klupice moraju biti ugrađene s blagim nagibom. Širina klupica  28 cm, </t>
    </r>
    <r>
      <rPr>
        <sz val="10"/>
        <color theme="1"/>
        <rFont val="Calibri"/>
        <family val="2"/>
      </rPr>
      <t>±</t>
    </r>
    <r>
      <rPr>
        <sz val="10"/>
        <color theme="1"/>
        <rFont val="Arial"/>
        <family val="2"/>
      </rPr>
      <t xml:space="preserve"> 1cm, boja bijela. U cijenu uključen sav potreban rad i materijal. Obračun po m'.</t>
    </r>
  </si>
  <si>
    <t>FASADERSKI RADOVI</t>
  </si>
  <si>
    <t>Opći uvjeti i napomene:</t>
  </si>
  <si>
    <t xml:space="preserve">Zidarske radove izvesti prema opisu u troškovniku, te u skladu sa važećim </t>
  </si>
  <si>
    <t>standardima za izvedbu i materijale.</t>
  </si>
  <si>
    <t>Zidati treba u potpuno vodoravnim redovima, a reške moraju biti deb. 1-1,5 cm.</t>
  </si>
  <si>
    <t>Pri zidanju ih treba dobro ispuniti odgovarajućom vrstom morta, a kod ploha koje će</t>
  </si>
  <si>
    <t>se kasnije žbukati reške moraju biti prazne na dubini od cca 2 cm od plohe zida,</t>
  </si>
  <si>
    <t>zbog bolje veze žbuke sa zidom.</t>
  </si>
  <si>
    <t>Mort za zidanje mora odgovarati normama HRN, odnosno omjerima ili markama po</t>
  </si>
  <si>
    <t>količinama materijala označenim u normama. Mort naveden kao produžni je produžni</t>
  </si>
  <si>
    <t>vapneni mort.</t>
  </si>
  <si>
    <t>Pijesak mora biti čist bez organskih primjesa, a ako ih ima treba ih pranjem ukloniti.</t>
  </si>
  <si>
    <t>Cement za produžni i cementni mort mora odgovarati propisanoj kvaliteti za</t>
  </si>
  <si>
    <t>portland cement.</t>
  </si>
  <si>
    <t>Svježe ozidane zidove zaštititi od utjecaja vrućine, hladnoće i atmosferskih nepogoda.</t>
  </si>
  <si>
    <t>Prije nego se počne žbukati, potrebno je izvršiti predradnje čišćenja ploha i čišćenja</t>
  </si>
  <si>
    <t>i ispuhivanja fuga, vlaženje zidne površine vodom, te špricanje cem. mortom 1:1.</t>
  </si>
  <si>
    <t>Ako je zbog kiše ploha zida isuviše mokra, žbukanje treba odgoditi sve dok površina</t>
  </si>
  <si>
    <t>zida ne bude dovoljno suha. Žbukanje se ne smije vršiti dok je temperatura</t>
  </si>
  <si>
    <t>prostora previsoka ili preniska, da žbuka ne bi ispucala.</t>
  </si>
  <si>
    <t>Obračun se vrši prema postojećim normama GN-301.</t>
  </si>
  <si>
    <t>Jedinična cijena zidarskih radova sadrži:</t>
  </si>
  <si>
    <t>- sav rad, uključivo pomoćni;</t>
  </si>
  <si>
    <t>- sav materijal, osnovni i pomoćni;</t>
  </si>
  <si>
    <t>- sva manja potrebna štemanja, šlicanja i prilagođenja ploha;</t>
  </si>
  <si>
    <t>- sva manja potrebna zatvaranja i zapune šliceva i prodora te izravnanje neravnina;</t>
  </si>
  <si>
    <t>- sve unutarnje pretovare, transporte i manipulacije;</t>
  </si>
  <si>
    <t>- zaštitu zidova od utjecaja vrućine, hladnoće i atmosferskih nepogoda;</t>
  </si>
  <si>
    <t>- sve potrebne pomoćne konstrukcije i skele;</t>
  </si>
  <si>
    <t>- primjena mjera zaštite na radu i drugih važećih propisa;</t>
  </si>
  <si>
    <t>- čišćenje prostorija i zidnih površina po završetku zidanja, te uklanjanje otpadaka.</t>
  </si>
  <si>
    <t>OPASKA:</t>
  </si>
  <si>
    <t>1. PRIPREMNI RADOVI</t>
  </si>
  <si>
    <r>
      <rPr>
        <b/>
        <sz val="10"/>
        <rFont val="Arial"/>
        <family val="2"/>
      </rPr>
      <t>Organizacija gradilišta</t>
    </r>
    <r>
      <rPr>
        <sz val="10"/>
        <rFont val="Arial"/>
        <family val="2"/>
      </rPr>
      <t>, pribavljanje privremenih priključaka gradilišta, opskrbom vodom i električnom energijom, prijava početka građenja i sl. Obračun paušalno</t>
    </r>
  </si>
  <si>
    <t xml:space="preserve"> </t>
  </si>
  <si>
    <r>
      <t xml:space="preserve">Dobava, postava, skidanje i otprema </t>
    </r>
    <r>
      <rPr>
        <b/>
        <sz val="10"/>
        <rFont val="Arial"/>
        <family val="2"/>
      </rPr>
      <t>tunelske skele - prolaza</t>
    </r>
    <r>
      <rPr>
        <sz val="10"/>
        <rFont val="Arial"/>
        <family val="2"/>
      </rPr>
      <t xml:space="preserve"> za pješake, izrađenog od bešavnih cijevi i potrebnih spojnih elemenata, sa svim potrebnim ukrućenjima i sidrenjima. Pokrov tunela izraditi od mosnica položenih jedne do druge,a preko njih postaviti bitumensku ljepenku s preklopom minimalno ili alternativno PVC foliju. Prema ulici izvesti ogradu tunela od pune, glatke oplate visine 1-1,2 mu svrhu zaštite pješaka od prometa u kretanju. Nakon postave skele potrebno je izvesti svu signalizaciju kako to nalažu HTZ propisi. Izvođač radova dužan je u nivou pločnika izvesti ograđeni prostor za  odlaganje potrebnih  materijala a u skladu s rješenjem o zauzimanju javno - prometne površine, što je uključeno u cijenu skele. Obračun se vrši po m2 vertikalne projekcije površine skele. U cijenu uračunati i naknadu za zauzimanje javne površine.</t>
    </r>
  </si>
  <si>
    <r>
      <t xml:space="preserve">Dobava, postava, skidanje i otprema </t>
    </r>
    <r>
      <rPr>
        <b/>
        <sz val="10"/>
        <rFont val="Arial"/>
        <family val="2"/>
      </rPr>
      <t xml:space="preserve"> cijevne fasadne skele </t>
    </r>
    <r>
      <rPr>
        <sz val="10"/>
        <rFont val="Arial"/>
        <family val="2"/>
      </rPr>
      <t>od bešavnih cijevi, na već postavljenu tunelsku skelu. Skelu izvesti prema postojećim HTZ propisima i u svemu kako je opisano u općim uvjetima. U jediničnu cijenu uključiti i zaštitni zastor o jutenih ili plastičnih  traka,koje se postavljaju s vanjske strane skele po cijeloj površini. Skelu je potrebno osigurati od prevrtanja sidrenjem u objekat a od udara groma uzemljenjem. Potrebno je izvesti pomoćne željezne ili drvene ljestve - penjalice u svrhu vertikalne komunikacije po skeli. Prije izvedbe skele izvođač je dužan izraditi projekt skele što je u cijeni stavke. U cijeni je i osiguranje i zaštita na rubnim dijelovima skele, susjednih zgrada s obzirom na blokovsku dispoziciju predmetne zgrade. Obračun se vrši po m2 verikalne projekcije površine skele.</t>
    </r>
  </si>
  <si>
    <r>
      <rPr>
        <b/>
        <sz val="10"/>
        <rFont val="Arial"/>
        <family val="2"/>
      </rPr>
      <t>Zaštita svih vanjskih otvora</t>
    </r>
    <r>
      <rPr>
        <sz val="10"/>
        <rFont val="Arial"/>
        <family val="2"/>
      </rPr>
      <t xml:space="preserve">, odnosno postojeće vanjske stolarije daskama, letvicama i zaštitnom folijom. U cijeni sav rad, materijal i pomoćni materijal.  Obračun po m2 </t>
    </r>
  </si>
  <si>
    <t>1. PRIPREMNI RADOVI UKUPNO</t>
  </si>
  <si>
    <t>2. DEMONTAŽE I RUŠENJA</t>
  </si>
  <si>
    <t>* antena</t>
  </si>
  <si>
    <t xml:space="preserve">kom </t>
  </si>
  <si>
    <t xml:space="preserve">* vanjska jedinica klima uređaja </t>
  </si>
  <si>
    <t>* rasvjetna tijela</t>
  </si>
  <si>
    <t>* kamera sa metalnom rešetkom</t>
  </si>
  <si>
    <t>* prilagodba metalne ograde na spoju s fasadom</t>
  </si>
  <si>
    <t>* instalacije stuje i vode</t>
  </si>
  <si>
    <t>* vodovodni priključak</t>
  </si>
  <si>
    <t>* ploča sa natpisom</t>
  </si>
  <si>
    <t>* ventilacijski kanali iza dvorane</t>
  </si>
  <si>
    <t xml:space="preserve">pauš </t>
  </si>
  <si>
    <t>* solarni kolektori</t>
  </si>
  <si>
    <t>* metalnih rešetki na prozorima</t>
  </si>
  <si>
    <r>
      <t>Pažljiva</t>
    </r>
    <r>
      <rPr>
        <b/>
        <sz val="10"/>
        <rFont val="Arial"/>
        <family val="2"/>
      </rPr>
      <t xml:space="preserve"> demontaža postojećih vanjskih  klupčica</t>
    </r>
    <r>
      <rPr>
        <sz val="10"/>
        <rFont val="Arial"/>
        <family val="2"/>
      </rPr>
      <t xml:space="preserve"> sa odvozom na gradski deponij. U cijeni sav potreban rad s odvozom na gradski deponij. Obračun po metru dužnom demontirane klupčice. </t>
    </r>
  </si>
  <si>
    <t>* klupčice š=cca15 cm</t>
  </si>
  <si>
    <r>
      <rPr>
        <b/>
        <sz val="10"/>
        <rFont val="Arial"/>
        <family val="2"/>
      </rPr>
      <t>Uklanjanje  slabodržeće žbuke</t>
    </r>
    <r>
      <rPr>
        <sz val="10"/>
        <rFont val="Arial"/>
        <family val="2"/>
      </rPr>
      <t xml:space="preserve"> s pročelja škole  do nosivog dijela. Pretpostavljena debljina sloja  4 cm. Detaljan pregled  nakon postavljene skele  uz prisustvo i ovjerom nadzornog inženjera. Na crtežu pročelja označiti ustanovljene neravnine i kotirati slabodržeće površine. Obračun po m2 pretpostavljene površine s odvozom šute na gradski deponij.</t>
    </r>
  </si>
  <si>
    <r>
      <rPr>
        <b/>
        <sz val="10"/>
        <rFont val="Arial"/>
        <family val="2"/>
      </rPr>
      <t>Demontaža slojeva ravnog krova</t>
    </r>
    <r>
      <rPr>
        <sz val="10"/>
        <rFont val="Arial"/>
        <family val="2"/>
      </rPr>
      <t>. Stavka uključuje razgradnju pripadajućih slojeva krova do armiranog betona, sve zajedno s iznošenjem, utovarom na vozilo te odvoz na deponij. U cijenu uključen sav potreban rad I materijal. Obračun po m2.</t>
    </r>
  </si>
  <si>
    <t>2. DEMONTAŽE I RUŠENJA UKUPNO</t>
  </si>
  <si>
    <t>3.  ZAVRŠNO - ZIDARSKI   RADOVI</t>
  </si>
  <si>
    <t xml:space="preserve">m2 </t>
  </si>
  <si>
    <r>
      <t xml:space="preserve">Izvedba </t>
    </r>
    <r>
      <rPr>
        <b/>
        <sz val="10"/>
        <rFont val="Arial"/>
        <family val="2"/>
      </rPr>
      <t>žbuke</t>
    </r>
    <r>
      <rPr>
        <sz val="10"/>
        <rFont val="Arial"/>
        <family val="2"/>
      </rPr>
      <t xml:space="preserve"> na oštećenim dijelovima pročelja, te ravnanje završno grubom žbukom u debljini do max 3,0 cm u ravnini sa postojećom završnom žbukom na dijelovima koji se pokrivaju toplinskom izolacijom. Ukoliko su potrebne veće debljine, žbukanje izvesti u više slojeva na prethodno očvrsli sloj. Stavka se obračunava po izvedenim situacijama sa upisom količina u građevinskoj knjizi i sa ovjerom nadzornog inženjera. Obračun po m2 izvedene površine. </t>
    </r>
  </si>
  <si>
    <t xml:space="preserve">3. </t>
  </si>
  <si>
    <t>3. ZAVRŠNO-ZIDARSKI RADOVI UKUPNO</t>
  </si>
  <si>
    <t>4. IZOLATERSKI I FASADERSKI RADOVI</t>
  </si>
  <si>
    <t xml:space="preserve">  </t>
  </si>
  <si>
    <r>
      <rPr>
        <b/>
        <sz val="10"/>
        <rFont val="Arial"/>
        <family val="2"/>
      </rPr>
      <t>P r e p o r u k a:</t>
    </r>
    <r>
      <rPr>
        <sz val="10"/>
        <rFont val="Arial"/>
        <family val="2"/>
      </rPr>
      <t xml:space="preserve"> na spojevima ETICS-a sa stolarijom,ovisno o dimenzijama i poziciji otvora, te debljini izolacije, ugraditi priključne profile za kvalitetan i trajan spoj ETICS-a sa stolarijom. Na spojevima ETICS-a sa prozorskim  klupicama, ugraditi izolacijsku traku za fuge (3-7mm).                                                                                     
Sve što nije obuhvaćeno ovim opisom, izvesti prema uputama proizvođača komponenti certificiranog sustava, sukladno nacionalnim normama, te smjernicama za izradu ETICS sustava HUPFAS-a.</t>
    </r>
  </si>
  <si>
    <t xml:space="preserve">Stavka uključuje postavljanje svih potrebnih elemenata, rubnih profila za fasadu, okapnih profila, alu i/ili pvc kutnika (sa mrežicom) i ojačanja na sve rubove, ćoškove, otvore, uglove i dr kao i obrada oko špaleta mineralnom vunom d =2.0 - 4.0 cm, te nabava i postavljanje kanala antenskih kabela i sl. Na dijelu spoja vertikalne i horizontalne fasade postaviti okapni profil. Na spoju fasade i stolarije postaviti APU lajsne. U svemu se pridržavati uputa i specifikacija proizvođača, pravila struke i standarda kvalitete. </t>
  </si>
  <si>
    <r>
      <rPr>
        <b/>
        <sz val="10"/>
        <color indexed="10"/>
        <rFont val="Arial"/>
        <family val="2"/>
      </rPr>
      <t>NAPOMENA</t>
    </r>
    <r>
      <rPr>
        <sz val="10"/>
        <rFont val="Arial"/>
        <family val="2"/>
      </rPr>
      <t>: U sklopu radova pripreme podloge obavezno obaviti test prionjivosti za podlogu, te ukoliko prionjivost nije zadovoljavajuća, uz konzultacije sa proizvođačem izvršiti stabilizaciju iste. Također ukoliko stara  podloga sadrži plijesnji, alge i gljivice, iste tretirati prema uputi proizvođača, prije izvedbe ETICS-a.</t>
    </r>
  </si>
  <si>
    <t>*otvori do 3m2 se ne odbijaju, a njihove uložine se ne obračunavaju</t>
  </si>
  <si>
    <t>* kod otvora površina preko 3,00 do 5,00 m2 odbijaju se površine preko 3,00 m2, a njihove uložine se ne obračunavaju posebno</t>
  </si>
  <si>
    <t>* kod otvora veličine preko 5,00 m2 odbija se površina preko 3,00 m2, a uložine se obračunavaju posebno</t>
  </si>
  <si>
    <t>vertikalni zidovi debljine izolacije 8cm</t>
  </si>
  <si>
    <t>Tehnologija izvedbe opisana u stavci 1.</t>
  </si>
  <si>
    <t>vertikalne istake debljine izolacije 5 cm</t>
  </si>
  <si>
    <t>vertikalni zidovi MW d=8cm</t>
  </si>
  <si>
    <r>
      <rPr>
        <sz val="10"/>
        <rFont val="Arial"/>
        <family val="2"/>
      </rPr>
      <t>Izvedba slojeva novog</t>
    </r>
    <r>
      <rPr>
        <b/>
        <sz val="10"/>
        <rFont val="Arial"/>
        <family val="2"/>
      </rPr>
      <t xml:space="preserve"> ravnog neprohodnog krova. </t>
    </r>
    <r>
      <rPr>
        <sz val="10"/>
        <rFont val="Arial"/>
        <family val="2"/>
      </rPr>
      <t>U stavku uključiti dobavu materijala i izvedbu novih slojeva ravnog neprohodnog krova u sastavu:</t>
    </r>
  </si>
  <si>
    <t>- parna brana od sintetičke folije na bazi polietilena visoke gustoće (podiže se uz rub zida atike)</t>
  </si>
  <si>
    <t>- toplinska izolacija - ploče ekstrudiranog polistirena λ=0,036 W/mK , debljina 14,0 cm</t>
  </si>
  <si>
    <t>- cementni estrih d= 4 - 8 cm. Estrih izvesti u padu prema postojećim slivnicima (min. pad od 1 %). U stavku uračunati i građevinsku foliju koja se postavlja na stirodur i razdjeljuje toplinsku izolaciju od estriha.</t>
  </si>
  <si>
    <t>- hidroizolacijski premaz (UV stabilan). Hidroizolaciju podići uz zid atike.</t>
  </si>
  <si>
    <t>4. IZOLATERSKI   I FASADERSKI RADOVI UKUPNO</t>
  </si>
  <si>
    <t>5. LIMARSKI RADOVI</t>
  </si>
  <si>
    <t>vertikalni oluk</t>
  </si>
  <si>
    <t>sakupljači</t>
  </si>
  <si>
    <t>koljena</t>
  </si>
  <si>
    <r>
      <t xml:space="preserve">Obrada </t>
    </r>
    <r>
      <rPr>
        <b/>
        <sz val="10"/>
        <rFont val="Arial"/>
        <family val="2"/>
      </rPr>
      <t>odzračnih cijevi</t>
    </r>
    <r>
      <rPr>
        <sz val="10"/>
        <rFont val="Arial"/>
        <family val="2"/>
      </rPr>
      <t xml:space="preserve"> na ravnom krovu objekta. Prema potrebi izrada produljenja, popravci i zamjena postojećih kapa na krovu. U cijenu uključen sav potreban rad i materijal. Obračun po komadu obrađene cijevi.</t>
    </r>
  </si>
  <si>
    <r>
      <t xml:space="preserve">Dobava i ugradnja </t>
    </r>
    <r>
      <rPr>
        <b/>
        <sz val="10"/>
        <rFont val="Arial"/>
        <family val="2"/>
      </rPr>
      <t>opšava dimnjaka</t>
    </r>
    <r>
      <rPr>
        <sz val="10"/>
        <rFont val="Arial"/>
        <family val="2"/>
      </rPr>
      <t xml:space="preserve"> na ravnom krovu od pocinčanog lima. U cijenu uključen sav potreban rad i materijal. Obračun po kom.</t>
    </r>
  </si>
  <si>
    <t>5. LIMARSKI RADOVI UKUPNO</t>
  </si>
  <si>
    <t>6. OSTALI RADOVI</t>
  </si>
  <si>
    <t>6. OSTALI RADOVI UKUPNO</t>
  </si>
  <si>
    <t>1.  PRIPREMNI RADOVI</t>
  </si>
  <si>
    <t xml:space="preserve">3. ZAVRŠNO - ZIDARSKI </t>
  </si>
  <si>
    <t>4. IZOLATERSKI I FASADERSKI</t>
  </si>
  <si>
    <t>TROŠKOVNIK STROJARSKIH RADOVA</t>
  </si>
  <si>
    <t>Dobava i ugradnja termostatskog ventila, donji dio od mesinga, poniklan, s bijelom navojnom kapom, brtvljenje vretena pomoću O-prstena. O-prsten komora zamjenjiva bez pražnjenja instalacije. Termostatski ventil - gornji dio zamjenjiv uređajem za zamjenu pod tlakom. Konični sustav brtvljenja s ograničenjem momenta zatezanja. Univerzalni kolčak za navojnu cijev.  Priključak ogrijevnog tijela s koničnim brtvljenjem. Termostatski pogon pomoću termostatskih glava. 
Max. pogonska temp. 120 °C,max. pogonski tlak 10 bar. Obračun po kompletu.</t>
  </si>
  <si>
    <t>1/2"</t>
  </si>
  <si>
    <t>kompl</t>
  </si>
  <si>
    <t>Dobava i ugradnja termostatska glava, M 28 x 1.5, masivne izvedbe, protiv vandalizma i neovlaštenog rukovanja s osjetnikom na tekućinu za termostatske ventile i armature koje su predviđeni za termostatski pogon. Montaža, demontaža i podešavanje željene temperature moguće samo specijalnim alatom. Podešena vrijednost zaštićena od mijenjanja. Pokriveno namještanje u zaštićenom stanju
s automatskom zaštitom od smrzavanja
Područje temperature:     8–26 °C                                         Obračun po komadu.</t>
  </si>
  <si>
    <r>
      <t xml:space="preserve">Dobava i ugradnja povratnog ventila od mesinga, poniklana brtvljenje vretena pomoću O-prstena.
Univerzalni kolčak za navojnu cijev. Priključak ogrjevnog tijela s koničnim brtvljenjem.
Max. pogonska temperatura 120 °C 
Max. pogonski tlak 10 bar .                                          Obračun po komadu.
</t>
    </r>
    <r>
      <rPr>
        <sz val="10"/>
        <rFont val="Verdana"/>
        <family val="2"/>
      </rPr>
      <t/>
    </r>
  </si>
  <si>
    <t>Dobava i ugradnja prestrujnog ventila diferencijalnog tlaka za toplovodne instalacije radi izbjegavanja nepoželjnog visokog diferencijalnog tlaka. Jednodijelno metalno kućište, poniklano. Izravni priključak na dva cijevna navoja, zahvaljujući ravnom brtvljenju moguće jednostavno odvajanje.
Max. pogonska temperatura 130 °C.
Max. pogonski tlak 16 bar.
Diferencijalni tlak - tvorničko namještanje 0,2 bar. 
Područje podešavanja diferencijalnog tlaka  0,05–0,5 bar.                                                                                Obračun po komadu.</t>
  </si>
  <si>
    <t>3/4"</t>
  </si>
  <si>
    <t>Pražnjenje cijevne mreže i radijatora, demontaža radijatora, te demontaža ventila i prigušnica s radijatora i cjevovoda. Obračun po kompletu.</t>
  </si>
  <si>
    <t>Izvedba potrebnog prilagođavanja priključaka radijatora na cjevovod. Obračun po kompletu.</t>
  </si>
  <si>
    <t>Izvedba potrebnog prilagođavanje priključka prestrujnih ventila na cjevovod. Obračun po kompletu.</t>
  </si>
  <si>
    <t>Montaža radijatora, punjenje cijevne mreže, odzračivanje, tlačna proba. Obračun po kompletu.</t>
  </si>
  <si>
    <t>Funkcionalna proba, balansiranje susutava, probni pogon, izrada izvještaja o balansiranju. Obračun po kompletu.</t>
  </si>
  <si>
    <t>TROŠKOVNIK RASVJETE - MODERNIZACIJA RASVJETE MJERAMA ENERGETSKE UČINKOVITOSTI - OŠ LAPAD</t>
  </si>
  <si>
    <t>Redni broj</t>
  </si>
  <si>
    <t>Opis</t>
  </si>
  <si>
    <t>Mjera</t>
  </si>
  <si>
    <t>Količina</t>
  </si>
  <si>
    <t>Jedinična cijena</t>
  </si>
  <si>
    <t>Ukupna cijena</t>
  </si>
  <si>
    <t>Materijal - dobava</t>
  </si>
  <si>
    <t>Elektromontažni radovi</t>
  </si>
  <si>
    <t>Demontaža postojećih svjetiljki s kompletnim priborom</t>
  </si>
  <si>
    <t>Montaža novih svjetiljki s kompletnim priborom za ugradnju (izvor svjetla, ako je potreban novi kabel za spajanje) na određeno područje</t>
  </si>
  <si>
    <t>Na zahtjev nadzornog inženjera izabrani ponuditelj mora dostaviti dolje navedene svjetlotehničke proračune kojima će potvrditi zadovoljenje normi zadanih projektom korištenjem ponuđenih svjetiljki u papirantom i elektronskom obliku korištenjem LDT/IES datoteka.</t>
  </si>
  <si>
    <t>Uvjeti za proračun 1:</t>
  </si>
  <si>
    <t xml:space="preserve">Za troškovničku stavku 1. i 5. potrebno je svjetlotehničkim proračunom zadovoljiti normu EN 12464-1 uz slijedeće uvjete:
- broj svjetiljki: 9 svjetiljki iz stavke 5. montaža na strop i 1 svjetiljka iz stavke 1.
- dimenzije prostorije (DXŠXV): 12,15x7,35x3,10m
- refleksije: pod 20%, zidovi 50%, strop 70%
- mjerna površina na visini 0,75m uz odmak od zida 0,5m
- faktor održavanja: 0,8
- rasvjetljenost mjerne površine: Esr=300lux, U0=0,6
</t>
  </si>
  <si>
    <t>Uvjeti za proračun 2:</t>
  </si>
  <si>
    <t xml:space="preserve">Za troškovničku stavku 11. potrebno je svjetlotehničkim proračunom zadovoljiti normu EN 12464-1 uz slijedeće uvjete:
- broj svjetiljki: 16 svjetiljki iz stavke 11. montaža na strop
- dimenzije prostorije (DXŠXV): 30x16x6,2m
- refleksije: pod 20%, zidovi 50%, strop 70%
- mjerna površina na visini 0,75m uz odmak od zida 0,5m
- faktor održavanja: 0,8
- rasvjetljenost mjerne površine: Esr=300lux, U0=0,6
</t>
  </si>
  <si>
    <t>Ponuditelju se preporučava izaći na teren, obići objekt, utvrditi zahtjevnost i količinu posla, te nakon izvršenog pregleda ponuditi cijene za sve stavke ovog troškovnika</t>
  </si>
  <si>
    <r>
      <rPr>
        <b/>
        <sz val="10"/>
        <rFont val="Arial"/>
        <family val="2"/>
      </rPr>
      <t>Demontaža i privremeno deponiranje raznih elemenata</t>
    </r>
    <r>
      <rPr>
        <sz val="10"/>
        <rFont val="Arial"/>
        <family val="2"/>
      </rPr>
      <t xml:space="preserve"> na pročelju i krovu objekta na gradilišno skladište </t>
    </r>
    <r>
      <rPr>
        <u/>
        <sz val="10"/>
        <rFont val="Arial"/>
        <family val="2"/>
      </rPr>
      <t>te ponovna montaža nakon izvedbe radova</t>
    </r>
    <r>
      <rPr>
        <sz val="10"/>
        <rFont val="Arial"/>
        <family val="2"/>
      </rPr>
      <t xml:space="preserve">. U cijeni sav potreban rad, alat i pomoćni materijal. Obračun po kom i m. </t>
    </r>
  </si>
  <si>
    <t>pauš</t>
  </si>
  <si>
    <t>m1</t>
  </si>
  <si>
    <r>
      <rPr>
        <b/>
        <sz val="10"/>
        <rFont val="Arial"/>
        <family val="2"/>
      </rPr>
      <t xml:space="preserve">Demontaža postojećeg gromobrana </t>
    </r>
    <r>
      <rPr>
        <sz val="10"/>
        <rFont val="Arial"/>
        <family val="2"/>
      </rPr>
      <t>na ravnom krovu zajedno sa pripadajućim nosačima. U cijenu uključen prijenos do vozila, utovar te odvoz na deponiju. Obračun po m1.</t>
    </r>
  </si>
  <si>
    <r>
      <t xml:space="preserve">Dobava materijala i doziđivanje </t>
    </r>
    <r>
      <rPr>
        <b/>
        <sz val="10"/>
        <rFont val="Arial"/>
        <family val="2"/>
      </rPr>
      <t>atike</t>
    </r>
    <r>
      <rPr>
        <sz val="10"/>
        <rFont val="Arial"/>
        <family val="2"/>
      </rPr>
      <t xml:space="preserve"> na ravnom krovu od jednog reda šupljih betonskih blokova. Blokove ispuniti betonom C 25/30 te sidriti u postojeću podlogu rebrastim željezom fi 12 cm. Obračun po m1.</t>
    </r>
  </si>
  <si>
    <t xml:space="preserve">m1 </t>
  </si>
  <si>
    <r>
      <t xml:space="preserve">Dobava i ugradnja materijala za izvedbu povezanog sustava za vanjsku toplinsku izolaciju (ETICS)  od </t>
    </r>
    <r>
      <rPr>
        <b/>
        <sz val="10"/>
        <rFont val="Arial"/>
        <family val="2"/>
      </rPr>
      <t>MINERALNE KAMENE VUNE HRN 12667  d= 5 cm na vertikalne istake na fasadi</t>
    </r>
    <r>
      <rPr>
        <sz val="10"/>
        <rFont val="Arial"/>
        <family val="2"/>
      </rPr>
      <t xml:space="preserve">,                               slijedećih  karakteristika :                                                                                                                                        *deklarirana toplinske provodljivosti λ=0.036W/mK, *klasa gorivosti A1, HRN EN 13501-1                                                                                               *otpor difuziji vodene pare μ=1 HRN EN 12086 </t>
    </r>
  </si>
  <si>
    <r>
      <t>Izvedba</t>
    </r>
    <r>
      <rPr>
        <b/>
        <sz val="10"/>
        <rFont val="Arial"/>
        <family val="2"/>
      </rPr>
      <t xml:space="preserve"> </t>
    </r>
    <r>
      <rPr>
        <sz val="10"/>
        <rFont val="Arial"/>
        <family val="2"/>
      </rPr>
      <t>zaštitno dekorativne</t>
    </r>
    <r>
      <rPr>
        <b/>
        <sz val="10"/>
        <rFont val="Arial"/>
        <family val="2"/>
      </rPr>
      <t xml:space="preserve"> silikatne žbuke</t>
    </r>
    <r>
      <rPr>
        <sz val="10"/>
        <rFont val="Arial"/>
        <family val="2"/>
      </rPr>
      <t xml:space="preserve">  valjane teksture (zrno do 2.00 mm) u svemu prema uputama proizvođača. Nakon sušenja armaturnog sloja  (1 mm/24 h), suha i čista podloga premazuje se ravnomjerno i temeljito nerazrijeđenim dubinskim, aktivnim predpremazom (gustoća: 1,50 g/cm3, veličina zrna: 0,5 mm) koji  služi kao vezivno sredstvo i kao sredstvo za izjednačavanje upojnosti podloge, omogućava postizanje ujednačene boje završnog sloja i dodatnu hidrofobnost podloge. Nakon min. 24 sata sušenja, nanosi se paropropusna silikonska završna dekorativna žbuka, (koef. topl. provodljivosti: 0,7 W/mK, gustoća: cca 1,8 kg/dm3)  u granulaciji 1,5 mm ili 2 mm (u svijetloj boji i tonu dopuštenom za  ETICS; VOSS &gt;30% za silikonske žbuke). Sve što nije obuhvaćeno ovim opisom, izvesti prema uputama proizvođača komponenti certificiranog sustava, sukladno nacionalnim normama, te smjernicama za izradu ETICS sustava HUPFAS-a.  Obračun po m2 pročelja koje se žbuka. 
 </t>
    </r>
  </si>
  <si>
    <r>
      <t xml:space="preserve">Dobava, doprema i ugradnja </t>
    </r>
    <r>
      <rPr>
        <b/>
        <sz val="10"/>
        <rFont val="Arial"/>
        <family val="2"/>
      </rPr>
      <t>horizontalnog opšava atike</t>
    </r>
    <r>
      <rPr>
        <sz val="10"/>
        <rFont val="Arial"/>
        <family val="2"/>
      </rPr>
      <t xml:space="preserve"> koja se sastoji od  limenog elementa od pocinčanog lima debljine lima d=0.6 mm. Na razmaku cca 1.0 m postavljati  konstruktivni lim za nosivo držanje atike. U cijeni je obračunat komplet s pričvrsnim materijalom i spajanje na konstruktivni dio atike. Obračun po m1.</t>
    </r>
  </si>
  <si>
    <r>
      <t xml:space="preserve">Dobava i ugradnja </t>
    </r>
    <r>
      <rPr>
        <b/>
        <sz val="10"/>
        <rFont val="Arial"/>
        <family val="2"/>
      </rPr>
      <t>slivnika od bakrenog lima</t>
    </r>
    <r>
      <rPr>
        <sz val="10"/>
        <rFont val="Arial"/>
        <family val="2"/>
      </rPr>
      <t xml:space="preserve"> za prihvat slivne vode na ravnom krovu. u cijenu uključiti poništavanje postojećih vertikalnih kanala koji idu kroz objekt, probijanje otvora u atici te izbacivanje bakrenih cijevi na fasadu na koje će se spojiti vertikalni kanal. Promjer, tip, način ugradnje utvrditi na licu mjesta u skladu s pozitivnom građevinskom praksom. Obračun po kom.</t>
    </r>
  </si>
  <si>
    <r>
      <t xml:space="preserve">Završno </t>
    </r>
    <r>
      <rPr>
        <b/>
        <sz val="10"/>
        <rFont val="Arial"/>
        <family val="2"/>
      </rPr>
      <t>čišćenje objekt</t>
    </r>
    <r>
      <rPr>
        <sz val="10"/>
        <rFont val="Arial"/>
        <family val="2"/>
      </rPr>
      <t xml:space="preserve">a od ostataka ljepila, silikata. Potrebno očistiti sve klupice, stakla i okoliš objekta. radova. </t>
    </r>
  </si>
  <si>
    <r>
      <t xml:space="preserve">Ugradnja cijevi za odvod </t>
    </r>
    <r>
      <rPr>
        <b/>
        <sz val="10"/>
        <rFont val="Arial"/>
        <family val="2"/>
      </rPr>
      <t>kondenzata klima</t>
    </r>
    <r>
      <rPr>
        <sz val="10"/>
        <rFont val="Arial"/>
        <family val="2"/>
      </rPr>
      <t xml:space="preserve"> </t>
    </r>
    <r>
      <rPr>
        <b/>
        <sz val="10"/>
        <rFont val="Arial"/>
        <family val="2"/>
      </rPr>
      <t>uređaja</t>
    </r>
    <r>
      <rPr>
        <sz val="10"/>
        <rFont val="Arial"/>
        <family val="2"/>
      </rPr>
      <t xml:space="preserve"> koji su postavljeni na fasadi. Dispozicija i broj vertikala za klima uređaje utvrditi na licu mjesta sukladno postojećem stanju. Promjer cijevi koji se ugrađuje iznosi 32 mm. Obračun po m1 ugrađene cijevi sa kompletnim radovima do uporabne vrijednosti.</t>
    </r>
  </si>
  <si>
    <r>
      <rPr>
        <b/>
        <sz val="10"/>
        <rFont val="Arial"/>
        <family val="2"/>
      </rPr>
      <t>Otprašivanje i čišćenje</t>
    </r>
    <r>
      <rPr>
        <sz val="10"/>
        <rFont val="Arial"/>
        <family val="2"/>
      </rPr>
      <t xml:space="preserve"> površine kompletnog pročelja i pranje vodenim mlazom pod pritiskom, uključivo i pranje sokla. Stavka se obračunava po izvedenim situacijama upisom količina u građevinskoj knjizi. Obračun po m2.</t>
    </r>
  </si>
  <si>
    <t>Izravnavanje površina ravnog krova (nakon skidanja postojećih slojeva do armiranog betona) cementnim mortom.  Zidarska obrada oko otvora (nakon demontaže otvora) uključujući bojanje obrađenih površina. Površina krova 2.390,00 m2. Površina otvora 865,00 m2. Stavka se obračunava po izvedenim situacijama upisom količina u građevinskoj knjizi. Obračun po m2.</t>
  </si>
  <si>
    <r>
      <t xml:space="preserve">Nabavka i ugradnja novog </t>
    </r>
    <r>
      <rPr>
        <b/>
        <sz val="10"/>
        <rFont val="Arial"/>
        <family val="2"/>
      </rPr>
      <t>vertikalnog oluka</t>
    </r>
    <r>
      <rPr>
        <sz val="10"/>
        <rFont val="Arial"/>
        <family val="2"/>
      </rPr>
      <t xml:space="preserve">  od pocinčanog lima fi 120 mm  d=0.6 mm. Napomena: stavka obuhvaća provjeru postojeće vertikalne odvodnje i promjenu iste prema potrebi sukladno pozitovnoj praksi u građevinarstvu. Obračun po m1.</t>
    </r>
  </si>
  <si>
    <r>
      <t xml:space="preserve">Dobava, izrada i ugradnja novog </t>
    </r>
    <r>
      <rPr>
        <b/>
        <sz val="10"/>
        <rFont val="Arial"/>
        <family val="2"/>
      </rPr>
      <t>gromobrana</t>
    </r>
    <r>
      <rPr>
        <sz val="10"/>
        <rFont val="Arial"/>
        <family val="2"/>
      </rPr>
      <t>. Stavka uključuje izradu i montažu pocinčanih držača gromobrana na razmaku 100,0 cm. Stavka uključuje izradu i ugradnju gromobrana, sav potreban pribor za montažu kao i sav pripadajući okov, te potrebna ispitivanja. Obračun po m1.</t>
    </r>
  </si>
  <si>
    <r>
      <t>Izrada, dobava, demontaža stare s odvozom na gradsku deponiju te montaža nove</t>
    </r>
    <r>
      <rPr>
        <b/>
        <sz val="10"/>
        <color theme="1"/>
        <rFont val="Arial"/>
        <family val="2"/>
      </rPr>
      <t xml:space="preserve"> drvene fiksne stijene. </t>
    </r>
    <r>
      <rPr>
        <sz val="10"/>
        <color theme="1"/>
        <rFont val="Arial"/>
        <family val="2"/>
      </rPr>
      <t>Prozor izraditi od JELE-SMREKE ili jednakovrijedanI. klase sa</t>
    </r>
    <r>
      <rPr>
        <b/>
        <sz val="10"/>
        <color theme="1"/>
        <rFont val="Arial"/>
        <family val="2"/>
      </rPr>
      <t xml:space="preserve"> aluminijskom oblogom</t>
    </r>
    <r>
      <rPr>
        <sz val="10"/>
        <color theme="1"/>
        <rFont val="Arial"/>
        <family val="2"/>
      </rPr>
      <t xml:space="preserve">, s ostakljenjem IZO staklom 4+20+4 mm; punjeno plinom, Rw= 32 dB toplinska prolaznost stakla </t>
    </r>
    <r>
      <rPr>
        <b/>
        <sz val="10"/>
        <color theme="1"/>
        <rFont val="Arial"/>
        <family val="2"/>
      </rPr>
      <t>Ug=1,1 W/m2K, a ukupna prolaznost iznosi 1,4 W/m2K</t>
    </r>
    <r>
      <rPr>
        <sz val="10"/>
        <color theme="1"/>
        <rFont val="Arial"/>
        <family val="2"/>
      </rPr>
      <t>. Završna obrada ličenjem u bijeloj boji. Sve mjere kontrolirati u naravi. Radioničke nacrte dostaviti na ovjeru projektantu. Jediničnom cijenom obuhvatiti sav osnovni, pomoćni, spojni i vezni materijal, okov, mehanizam za otvaranje s poluolivom, završnu obradu te sav rad na izradi stavke do njene pune funkcionalnosti. Obračun po kom.</t>
    </r>
  </si>
  <si>
    <t xml:space="preserve">Dobava ovjesne LED svjetiljke s pocinčanim čeličnim kućištem, boja svjetla 4000K,  CRI&gt;=80, CLI, IP20, IK02,   svjetlosni tok svjetiljke min 9000lm,  snaga svjetiljke do max 70W,  ENEC i CE certifikat, životni vijek 50.000 sati pri L70 sa ovjesnim priborom za montažu na strop </t>
  </si>
  <si>
    <t xml:space="preserve">Dobava ovjesne LED svjetiljke s pocinčanim čeličnim kućištem, boja svjetla 4000K,  CRI&gt;=80, CLI, IP20, IK02,   svjetlosni tok svjetiljke min 4500lm,  snaga svjetiljke do max 35W,  ENEC i CE certifikat, životni vijek 50.000 sati pri L70 sa ovjesnim priborom za montažu na strop  </t>
  </si>
  <si>
    <t xml:space="preserve">Dobava zidne LED svjetiljke snage max 2x12W , boja svjetla 4000K,  CRI&gt;=80, CLI, IP65, IK10,   svjetlosni tok svjetiljke min 1500lm,  ukupna snaga svjetiljke do max 24W,  ENEC i CE certifikat </t>
  </si>
  <si>
    <t xml:space="preserve">Dobava  nadgradne LED svjetiljke s pocinčanim čeličnim kućištem, boja svjetla 4000K,  CRI&gt;=80, IP20, dimenzije 60x60cm,  svjetlosni tok vjetiljke 2700lm,  snaga svjetiljke 30W, UGR ne veći od 19, ENEC i CE certifikat, životni vijek 50.000 sati pri L70,  svjetiljka mora zadovoljiti svjetlotehničke proračun 2  u prilogu  </t>
  </si>
  <si>
    <t xml:space="preserve">Dobava  ovjesne LED svjetiljke s pocinčanim čeličnim kućištem, boja svjetla 4000K,  CRI&gt;=80, CLI, IP20, IK02, dimenzije 120x20cm,  svjetlosni tok svjetiljke 3400lm,  snaga svjetiljke 29W, uredska optika UGR&lt;19,  ENEC i CE certifikat, životni vijek 50.000 sati pri L70 </t>
  </si>
  <si>
    <t xml:space="preserve">Dobava nadgradne LED svjetiljke s pocinčanim čeličnim kućištem, boja svjetla 4000K,  CRI&gt;=80, CLI, IP20, IK02,  svjetlosni tok svjetiljke min 2000lm,  snaga svjetiljke max 28W,  ENEC i CE certifikat, životni vijek 50.000 sati pri L70  </t>
  </si>
  <si>
    <t xml:space="preserve">Dobava  nadgradne LED svjetiljke s pocinčanim čeličnim kućištem, boja svjetla 4000K,  CRI&gt;=80, CLI, IP20, IK02,  svjetlosni tok svjetiljke min 1000lm,  snaga svjetiljke max 13W,  ENEC i CE certifikat, životni vijek 50.000 sati pri L70 </t>
  </si>
  <si>
    <t xml:space="preserve">Dobava  ovjesne LED svjetiljke s pocinčanim čeličnim kućištem, zaštićena polikarbonatnim transparentnim pokrovom boja svjetla 4000K,  CRI&gt;=80, CLI, IP65, IK08, ,  svjetlosni tok svjetiljke min 2200lm,  snaga svjetiljke max 20W,  ENEC i CE certifikat, životni vijek 50.000 sati pri L70 </t>
  </si>
  <si>
    <t xml:space="preserve">Dobava  ovjesne LED svjetiljke s pocinčanim čeličnim kućištem, zaštićena polikarbonatnim transparentnim pokrovom boja svjetla 4000K,  CRI&gt;=80, CLI, IP65, IK08, ,  svjetlosni tok svjetiljke min 4000lm,  snaga svjetiljke max 38W,  ENEC i CE certifikat, životni vijek 50.000 sati pri L70 </t>
  </si>
  <si>
    <t xml:space="preserve">Dobava  nadgradne LED svjetiljke s pocinčanim čeličnim kućištem, boja svjetla 4000K,  CRI&gt;=80, IP20, dimenzije 120x20cm,  svjetlosni tok vjetiljke min 2700lm,  snaga svjetiljke max 23W, UGR ne veći od 19, ENEC i CE certifikat, životni vijek 50.000 sati pri L70,  svjetiljka mora zadovoljiti svjetlotehničke proračun 2  u prilogu  </t>
  </si>
  <si>
    <t>Dobava  LED reflektora s kućištem od visokotlačno lijevanog aluminija, stakleni ravni difuzor, korelirana temperatura nijanse bijelog svjetla max 4000K, CLI, IP66, IK08, simetrične optike, snaga svjetiljke max 120W, svjetlosni tok svjetiljke min 12000 lm, životni vijek minimalno 50 000 sati pri 80% svjetlosnog toka, CRI indeks – indeks uzvrata boje minimalno 70</t>
  </si>
  <si>
    <t>OPĆI I POSEBNI UVJETI GRAĐENJA (ZA IZVOĐENJE SVIH FAZA RADOVA)</t>
  </si>
  <si>
    <t>1. Izvoditelj je dužan sve radove po ovoj Izvedbenoj dokumentaciji izvesti stručno i kvalitetno, pridržavajući se svih dužnosti i obaveza iz Zakona o prostornom uređenju i građenju, tehničke dokumentacije, uputa projektanta, konstruktera i investitora, te uvjeta Ugovora o građenju.</t>
  </si>
  <si>
    <t>2. Izvoditelj je dužan imenovati odgovornu osobu za svoje radove, koja je dužna biti na gradilištu za vrijeme trajanja radova i voditi građevinski dnevnik, dnevno dostupan Nadzoru.</t>
  </si>
  <si>
    <t>3. Sve radove po troškovniku, tehničkoj dokumentaciji i nacrtima Izvoditelj je dužan izvoditi s radnicima stručnim i kvalificiranim za odgovarajuću vrstu rada koju izvode što će Nadzor provjeravati po svom nahođenju.</t>
  </si>
  <si>
    <t>4. Radove na rušenjima/demontažama Izvoditelj treba izvoditi krajnje oprezno uza sva potrebna prethodna osiguranja i podupiranja, te je obavezan materijal dnevno odvoziti na gradski deponij.</t>
  </si>
  <si>
    <t xml:space="preserve">5. Razgrađivanja/demontaže se moraju obaviti tako da ne dođe do oštećenja postojećih građevnih elemenata, površine čije obrade se ne mijenjaju odgovarajuće zaštititi od oštećenja.  </t>
  </si>
  <si>
    <t>6. Obavljene radove i materijal na gradilištu Izvoditelj je dužan osigurati od uništenja bilo koje vrste putem osiguravajućeg društva.</t>
  </si>
  <si>
    <t>7. Za sve vrijeme izvođenja radova glavni Izvoditelj treba koordinirati izvedbu svih instalacija, odnosno ostaviti potrebne proboje, otvore, kanale, cijevi i sl.</t>
  </si>
  <si>
    <t>8. Svi ugrađeni materijali po svojoj kakvoći i dimenzijama trebaju odgovarati propisima i standardima.  Izvoditelj je dužan pribaviti ateste za sve materijale koji se ugrađuju.</t>
  </si>
  <si>
    <t>9. Za sve zidarske radove upotrebljava se čisti i isprani oštri pijesak te gašeno vapno, a za prskanje zidova prije žbukanja ili nanošenja cem. košuljice kao agregat upotrebljava se sitna tucanička frakcija.</t>
  </si>
  <si>
    <t>10. Prije početka radova Izvoditelj treba kontrolirati sve mjere na gradilištu za svaki pojedini element, te eventualno potrebna usklađenja mjera i oblika dogovoriti s Projektantom.</t>
  </si>
  <si>
    <t>11. U jediničnim cijenama uključeni su svi troškovi dobave, prijevoza i izrade skele, pripremno-završni radovi i čišćenje kako dnevno tako i završno.</t>
  </si>
  <si>
    <t>12. Prije davanja ponude po ovom Troškovniku svi ponuditelji, potencijalni izvoditelji dužni su se upoznati s građevinom, načinom i mogućnosti pristupa, raspoloživom projektnom dokumentacijom i uvjetima rada, jer se zbog uvjeta rada i eventualnih nedostataka projektne dokumentacije neće priznavati nikakve nadoplate, nepredviđeni radovi ili zakašnjenja u dovršenju radova.</t>
  </si>
  <si>
    <t>13. Izvoditelj je dužan obaviti sve potrebne poslove za kompoletno dovršenje ovog obuhvata radova uključivo i one koji eventualno nisu obuhvaćeni troškovnikom, a pokažu se potrebnim tijekom izvođenja radova da bi se postigli planirani cijljevi zahvata.</t>
  </si>
  <si>
    <t>14. Izvoditelj snosi odgovornost za zaštitu na radu svojih radnika (i drugog osoblja koje radi u blizini) kao i odgovornost za uredne radne dozvole svojih radnika.</t>
  </si>
  <si>
    <t>15. Prije početka bilo koje vrste radova potrebno je usuglasiti način izvođenja s Projektantom i Nadzorom i izvesti jedan uzorni primjerak.  Nakon pregleda i suglasnosti Projektanta i Nadzora može se pristupiti izvođenju dotičnog rada.</t>
  </si>
  <si>
    <t>16. Izvoditelj je dužan izvesti sve potrebne priključke instalacija za gradilište, uredno ih održavati i plaćati utrošeno, odnosno postići dogovor s Investitorom o načinu korištenja energije i vode.</t>
  </si>
  <si>
    <t>17. Izvoditelj je dužan dogovoriti se s Investitorom i Nadzorom oko organizacije rada, zaštite od oštećenja svih površina preko kojih komunicira i na kojima se ne izvode radovi, te sve uredno očistiti i vratiti u prethodno stanje nakon završetka radova.  Isto se odnosi i za eventualne radove na popravcima.</t>
  </si>
  <si>
    <t>18. Investitor može tražiti od glavnog izvoditelja da izvrši promjenu kooperanta ukoliko on promptno ne izvršava ugovorne obaveze.</t>
  </si>
  <si>
    <t>19. Tijekom rada svakog petka obavlja se kontrola izvršenja plana. U slučaju napretka ili zaostajanja radova, do ponedjeljka treba izraditi rebalans plana kako bi se postigao ugovoreni, odnosno optimalan rok.  Na gradilištu treba biti osiguran radni prostor za tehničko vodstvo gradilišta, te prostor za pohranu materijala i alata.</t>
  </si>
  <si>
    <t>20. Ukoliko glavni izvoditelj kasni s izvedbom prema usvojenom dinamičkom planu Investitor je ovlašten na teret izvoditelja angažirati drugog izvoditelja na teret onog izvoditelja koji je ugovorio poslove i naplatiti stvarnu štetu uslijed zakašnjenja radova po dinamičkom planu.</t>
  </si>
  <si>
    <t>21. Za sve srodne radove vrše se dogovori i koordiancija svih izvoditelja-proizvoditelja s Nadzorom i Investitorom.</t>
  </si>
  <si>
    <t>22. Za sve ugrađene materijale Izvoditelj je dužan pribaviti ateste, kao i ostale ateste u skladu s propisima (za radove jake i slabe struje, vodovodne instalacije i sl.)</t>
  </si>
  <si>
    <t>23. Opći i posebni uvjeti i Troškovnik su sastavni dijelovi Ugovora o građenju.</t>
  </si>
  <si>
    <t>24. Obračun izvršenih radova vrši se u skladu s uvjetima i opisima ovog Troškovnika i ovjerenoj Građevinskoj knjizi.</t>
  </si>
  <si>
    <r>
      <t xml:space="preserve">Dobava i ugradnja materijala za izvedbu povezanog sustava za vanjsku toplinsku izolaciju (ETICS) od </t>
    </r>
    <r>
      <rPr>
        <b/>
        <sz val="10"/>
        <rFont val="Arial"/>
        <family val="2"/>
      </rPr>
      <t>MINERALNE KAMENE VUNE HRN 12667 , d= 8 cm</t>
    </r>
    <r>
      <rPr>
        <sz val="10"/>
        <rFont val="Arial"/>
        <family val="2"/>
      </rPr>
      <t xml:space="preserve"> ,  slijedećih  karakteristika :                                                                                                         *deklarirana toplinske provodljivosti λ=0.036W/mK , *klasa gorivosti A1, HRN EN 13501-1                                                                                               *otpor difuziji vodene pare μ=1 HRN EN 12086                                                                                                              </t>
    </r>
    <r>
      <rPr>
        <b/>
        <sz val="10"/>
        <rFont val="Arial"/>
        <family val="2"/>
      </rPr>
      <t xml:space="preserve">F a z e   i z r a d e: </t>
    </r>
    <r>
      <rPr>
        <sz val="10"/>
        <rFont val="Arial"/>
        <family val="2"/>
      </rPr>
      <t xml:space="preserve">Postavljanje  završnog "U"  profila za podnožje. Pričvršćivanje izvesti nerđajućim vijcima na razmaku svakih 40 do 60 cm. 
</t>
    </r>
    <r>
      <rPr>
        <b/>
        <sz val="10"/>
        <rFont val="Arial"/>
        <family val="2"/>
      </rPr>
      <t>L i j e p lj e nj e:</t>
    </r>
    <r>
      <rPr>
        <sz val="10"/>
        <rFont val="Arial"/>
        <family val="2"/>
      </rPr>
      <t xml:space="preserve"> Postavljanje toplinske izolacije vrši se mineralnim mortom za ljepljenje i izravnavanje (koeficijent toplinske provodljivosti λ= 0.8 W/mK, gustoća suhog materijala: cca 1300 g/dm3) na način da se u debljini sloja nanesenog na poleđinu ploče (debljine 1-2 cm) prilikom polaganja ploče na podlogu stvori kontaktni sloj na najmanje 40% površine ploče. Mort se polaže na ploču rubno točkastom metodom pri čemu se stvara sloj morta na rubovima ploča u kontinuitetu te tri točke u sredini ploče promjera cca 15 cm. Neravnine u podlozi mogu se preuzeti u ljepilo ako su odstupanja do najviše 10 mm.
Ploče se min.3 dana nakon lijepljenja dodatno mehanički pričvršćuju certificiranim pričvrsnicama STR-u  (vijak) (6-8 kom/m2) prema „W“ shemi, odnosno, preporuka je da se  dokaže statičkim izračunom, a kod podloga upitne nosivosti u starogradnji i "pull-off" testom.                                                                                                                                   Na kutovima objekta izolacijske ploče se preklapaju na izmjeničan vez, a potom se na te bridove, kao i bridove otvora, postavljaju PVC kutnici sa mrežicom, ili okapni profil na horizontalne bridove (tamo gdje je potrebno).                                                                                                                                                                          Na kutovima otvora, (prozora, vrata,..) obaviti dijagonalna armiranja trakama armaturne mrežice 165gr/m2 min. dimenzije 20x40cm.                                                                                                                                                            </t>
    </r>
    <r>
      <rPr>
        <b/>
        <sz val="10"/>
        <rFont val="Arial"/>
        <family val="2"/>
      </rPr>
      <t>A r m i r a nj e:</t>
    </r>
    <r>
      <rPr>
        <sz val="10"/>
        <rFont val="Arial"/>
        <family val="2"/>
      </rPr>
      <t xml:space="preserve"> Armaturni sloj  se izrađuje u tri koraka. Prvi sloj morta (koeficijent toplinske provodljivosti λ= 0.8 W/mK, gustoća suhog materijala: cca 1300 g/dm3) nanosi se ravnim gleterom tankoslojno po cijeloj površini fasade, drugi sloj zupčastim  gleterom   jer se na taj način osigurava odgovarajuća debljina sloja i pozicioniranje mrežice u gornjoj polovini,odnosno trećini sloja. U svježi mort se umeće staklena, alkalno otporna mrežica odozgo prema dolje  laganim pritiskom gladilicom uz min preklop od 10 cm. Treći sloj  morta (koeficijent toplinske provodljivosti λ= 0.8 W/mK, gustoća suhog materijala: cca 1300 g/dm3) nanosi se najkasnije 24 sata od umetanja mrežice koja mora biti prekrivena barem 1 mm mortom za armiranje (ukupna min. debljina armaturnog sloja je 7 mm). Na površini armaturnog sloja ne smiju se ocrtavati obrisi mrežice.                                                                                               
</t>
    </r>
  </si>
  <si>
    <t>UKUPNO STOLARSKO-BRAVARSKI RADOVI:</t>
  </si>
  <si>
    <t>REKAPITULACIJA FASADERSKIH RADOVA</t>
  </si>
  <si>
    <t>UKUPNO FASADERSKI RADOVI</t>
  </si>
  <si>
    <t>UKUPNO STROJARSKI RADOVI:</t>
  </si>
  <si>
    <t>UKUPNO ELEKTRO RADOVI:</t>
  </si>
  <si>
    <t>STOLARSKI-BRAVARSKI RADOVI:</t>
  </si>
  <si>
    <t>FASADERSKI RADOVI:</t>
  </si>
  <si>
    <t>STROJARSKI RADOVI:</t>
  </si>
  <si>
    <t>ELEKTRO RADOVI:</t>
  </si>
  <si>
    <t>Opći uvjeti i napomene</t>
  </si>
  <si>
    <t>Prije izvedbe radova izvoditelj je dužan izraditi i predočiti detalje izvedbe i radioničke nacrte kao i materijale za izvedbu. Tek nakon izbora i odobrenja nadzornog inženjera može se otpočeti rad u odabranoj kvaliteti.</t>
  </si>
  <si>
    <t>Prilikom izvođenja radova mora se izvoditelj striktno pridržavati i od strane projektanta prihvaćenih materijala i detalja.</t>
  </si>
  <si>
    <t>Za svu stolariju vrijedi da u jediničnoj cijeni treba obuhvatiti:</t>
  </si>
  <si>
    <t>- sve materijale koji se ugrađuju i koriste (osnovne i pomoćne materijale);</t>
  </si>
  <si>
    <t>- sav potreban rad (osnovni i pomoćni) na izvedbi radova do potpune gotovosti i funkcionalnosti istih;</t>
  </si>
  <si>
    <t>- sve transporte i prijenose do i na gradilištu sve do mjesta ugradbe;</t>
  </si>
  <si>
    <t>- sva potrebna uskladištenja i zaštite, sve potrebne zaštitne konstrukcije i skele, kao i sve drugo predviđeno mjerama zaštite na radu i pravilima struke;</t>
  </si>
  <si>
    <t>- ugradnju završno obrađene stolarije;</t>
  </si>
  <si>
    <t>- svo ostakljenje u kvaliteti i kvantiteti po opisu;</t>
  </si>
  <si>
    <t>- sva brtvljenje i kitanje reški i dilatacija između pojedinih elemenata same stavke i između stavke i susjednih ploha PREMA UPUTAMA ZA RAL UGRADNJU;</t>
  </si>
  <si>
    <t>- sve pokrovne, kutne i kitne letvice i profile PREMA UPUTAMA ZA RAL UGRADNJU;</t>
  </si>
  <si>
    <t>- okvire za ugradbu, sva sidra i sidrene detalje i profile PREMA UPUTAMA ZA RAL UGRADNJU;</t>
  </si>
  <si>
    <t>`- prozorske klupčice PREMA UPUTAMA ZA RAL UGRADNJU;</t>
  </si>
  <si>
    <t>- sav okov po izboru projektanta;</t>
  </si>
  <si>
    <t>- rukohvate vratnih krila;</t>
  </si>
  <si>
    <t>- ugrađene podne odbojnike za sva vratna krila;</t>
  </si>
  <si>
    <t>- bušenje rupa u zidovima od opeke ili betona, dobavu i ugradbu pl. tipla za sidrene vijke kao i ugradbu vijaka, po potrebi zapunjavanje rupa za sidra ili oštećenja od ugradbe cem. mortom 1:1 PREMA UPUTAMA ZA RAL UGRADNJU;</t>
  </si>
  <si>
    <t>- sve troškove ispitivanja do dobivanja potvrde o sukladnosti, uključivo sve potrebne materijale, uzorke i radnje vezane uz isto.</t>
  </si>
  <si>
    <t>Svi termički zahtjevi na fasadnim elementima moraju se ispuniti tako da zadovoljavaju traženu toplinsku izolaciju PREMA UPUTAMA ZA RAL UGRADNJU u skladu s važećim normama.</t>
  </si>
  <si>
    <t>Izvoditelj treba kvalitetu ugrađenih materijala i stručnost radnika dokazati odgovarajućim potvrdama o sukladnosti izdanim od strane za to ovlaštene institucije. Za materijale za koje izvoditelj nema potvrdu o sukladnosti a ista se traži treba izvoditelj osigurati uzorke i dati ih na ispitivanje. Sve troškove za dobivanje potvrde o sukladnosti predstavljaju obvezu i trošak izvoditelja.</t>
  </si>
  <si>
    <t>Prije izvedbe mjere svih stavki treba obvezno kontrolirati na licu mjesta.</t>
  </si>
  <si>
    <t xml:space="preserve">Izolaciono staklo je prema opisu stavke, ako se drugačije posebno ne navodi. Ako se navedenim staklom i detaljima kitanja odnosno brtvljenja ne može postići tražena izolacija, treba primijeniti odgovarajuće ostakljenje i detalje kitanja odnosno brtvljenja. Isto treba izvoditelj predočiti projektantu prije davanja ponude ili izvedbe radova U CILJU ZADOVOLJAVANJA RAL UGRADNJE.
</t>
  </si>
  <si>
    <t>Vrata i prozore treba opremiti kvalitetnim i trajnim brtvenim trakama i profilima. Isti moraju biti elastični, trajni i otporni na vanjske utjecaje, postojani na temperaturne promjene i zračenje. Kitovi koji se ugrađuju moraju biti trajno elastični, osobina kao gore navedeno.</t>
  </si>
  <si>
    <t>Fuge između zida/stropa/poda i stolarije ispuniti poliuretanskom pjenom, izvana kitati trajno elastičnim kitom a iznutra pokriti kutnim letvicama. Spajanje pojedinih elemenata u veće cjeline brtviti i vršiti po uputi proizvoditelja a bez posebne naknade.</t>
  </si>
  <si>
    <t>Prije početka ugradnje s nadzornim inženjerom usuglasiti uvjete RAL ugradnje.</t>
  </si>
  <si>
    <t>R. broj</t>
  </si>
  <si>
    <t>R. br.</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</si>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</sst>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quot;kn&quot;_-;\-* #,##0.00\ &quot;kn&quot;_-;_-* &quot;-&quot;??\ &quot;kn&quot;_-;_-@_-"/>
    <numFmt numFmtId="165" formatCode="_-* #,##0.00\ _k_n_-;\-* #,##0.00\ _k_n_-;_-* &quot;-&quot;??\ _k_n_-;_-@_-"/>
    <numFmt numFmtId="166" formatCode="#,##0.00&quot;      &quot;;\-#,##0.00&quot;      &quot;;&quot; -&quot;#&quot;      &quot;;@\ "/>
    <numFmt numFmtId="167" formatCode="_-* #,##0.00\ [$kn-41A]_-;\-* #,##0.00\ [$kn-41A]_-;_-* &quot;-&quot;??\ [$kn-41A]_-;_-@_-"/>
    <numFmt numFmtId="168" formatCode="#,##0.00\ &quot;kn&quot;"/>
    <numFmt numFmtId="169" formatCode="#,##0.00\ [$kn-41A];\-#,##0.00\ [$kn-41A]"/>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color theme="1"/>
      <name val="Arial"/>
      <family val="2"/>
    </font>
    <font>
      <sz val="10"/>
      <name val="Arial"/>
      <family val="2"/>
    </font>
    <font>
      <sz val="10"/>
      <name val="Mangal"/>
      <family val="2"/>
    </font>
    <font>
      <sz val="12"/>
      <name val="Arial"/>
      <family val="2"/>
    </font>
    <font>
      <b/>
      <sz val="10"/>
      <color theme="1"/>
      <name val="Arial"/>
      <family val="2"/>
    </font>
    <font>
      <b/>
      <sz val="11"/>
      <color theme="1"/>
      <name val="Arial"/>
      <family val="2"/>
    </font>
    <font>
      <sz val="11"/>
      <color theme="1"/>
      <name val="Arial"/>
      <family val="2"/>
    </font>
    <font>
      <sz val="11"/>
      <name val="Arial"/>
      <family val="2"/>
    </font>
    <font>
      <b/>
      <sz val="11"/>
      <name val="Arial"/>
      <family val="2"/>
    </font>
    <font>
      <b/>
      <sz val="10"/>
      <name val="Arial"/>
      <family val="2"/>
    </font>
    <font>
      <sz val="12"/>
      <color theme="1"/>
      <name val="Arial Narrow"/>
      <family val="2"/>
    </font>
    <font>
      <sz val="10"/>
      <name val="Times New Roman CE"/>
      <family val="1"/>
      <charset val="238"/>
    </font>
    <font>
      <sz val="12"/>
      <name val="Times New Roman CE"/>
      <family val="1"/>
      <charset val="238"/>
    </font>
    <font>
      <sz val="10"/>
      <name val="Helv"/>
    </font>
    <font>
      <b/>
      <sz val="12"/>
      <name val="Arial"/>
      <family val="2"/>
    </font>
    <font>
      <sz val="10"/>
      <color theme="1"/>
      <name val="Calibri"/>
      <family val="2"/>
    </font>
    <font>
      <b/>
      <sz val="11"/>
      <color theme="1"/>
      <name val="Calibri"/>
      <family val="2"/>
      <charset val="238"/>
      <scheme val="minor"/>
    </font>
    <font>
      <b/>
      <sz val="12"/>
      <color theme="1"/>
      <name val="Arial"/>
      <family val="2"/>
    </font>
    <font>
      <sz val="10"/>
      <color indexed="10"/>
      <name val="Arial"/>
      <family val="2"/>
    </font>
    <font>
      <sz val="10"/>
      <name val="Verdana"/>
      <family val="2"/>
    </font>
    <font>
      <b/>
      <sz val="10"/>
      <name val="Verdana"/>
      <family val="2"/>
    </font>
    <font>
      <sz val="10"/>
      <name val="Verdana"/>
      <family val="2"/>
      <charset val="238"/>
    </font>
    <font>
      <u/>
      <sz val="10"/>
      <name val="Arial"/>
      <family val="2"/>
    </font>
    <font>
      <b/>
      <sz val="10"/>
      <name val="Verdana"/>
      <family val="2"/>
      <charset val="238"/>
    </font>
    <font>
      <b/>
      <sz val="10"/>
      <color indexed="10"/>
      <name val="Arial"/>
      <family val="2"/>
    </font>
    <font>
      <sz val="11"/>
      <color theme="1"/>
      <name val="Arial Narrow"/>
      <family val="2"/>
    </font>
    <font>
      <b/>
      <sz val="10"/>
      <color rgb="FFFF0000"/>
      <name val="Arial"/>
      <family val="2"/>
    </font>
    <font>
      <sz val="11"/>
      <name val="Arial"/>
      <family val="2"/>
      <charset val="238"/>
    </font>
    <font>
      <b/>
      <sz val="11"/>
      <name val="Arial"/>
      <family val="2"/>
      <charset val="238"/>
    </font>
    <font>
      <sz val="12"/>
      <color theme="1"/>
      <name val="Calibri"/>
      <family val="2"/>
      <charset val="238"/>
    </font>
    <font>
      <sz val="10"/>
      <color theme="1"/>
      <name val="Calibri"/>
      <family val="2"/>
      <charset val="238"/>
    </font>
    <font>
      <b/>
      <sz val="11"/>
      <color theme="1"/>
      <name val="Calibri"/>
      <family val="2"/>
      <charset val="238"/>
    </font>
    <font>
      <vertAlign val="superscript"/>
      <sz val="12"/>
      <color theme="1"/>
      <name val="Calibri"/>
      <family val="2"/>
      <charset val="238"/>
    </font>
    <font>
      <sz val="4"/>
      <color rgb="FF000000"/>
      <name val="Calibri"/>
      <family val="2"/>
      <charset val="238"/>
    </font>
    <font>
      <sz val="9"/>
      <color rgb="FF000000"/>
      <name val="Calibri"/>
      <family val="2"/>
      <charset val="238"/>
    </font>
    <font>
      <sz val="9"/>
      <color theme="1"/>
      <name val="Calibri"/>
      <family val="2"/>
      <charset val="238"/>
      <scheme val="minor"/>
    </font>
    <font>
      <sz val="11"/>
      <color theme="1"/>
      <name val="Calibri"/>
      <family val="2"/>
      <charset val="238"/>
    </font>
    <font>
      <sz val="10"/>
      <name val="Calibri"/>
      <family val="2"/>
      <charset val="238"/>
    </font>
    <font>
      <b/>
      <i/>
      <sz val="11"/>
      <color theme="1"/>
      <name val="Calibri"/>
      <family val="2"/>
      <charset val="238"/>
    </font>
    <font>
      <sz val="9"/>
      <color theme="1"/>
      <name val="Calibri"/>
      <family val="2"/>
      <charset val="238"/>
    </font>
    <font>
      <b/>
      <sz val="11"/>
      <color theme="1"/>
      <name val="Calibri"/>
      <family val="2"/>
    </font>
    <font>
      <b/>
      <i/>
      <sz val="9"/>
      <color theme="1"/>
      <name val="Calibri"/>
      <family val="2"/>
      <charset val="238"/>
      <scheme val="minor"/>
    </font>
    <font>
      <b/>
      <sz val="9"/>
      <color theme="1"/>
      <name val="Calibri"/>
      <family val="2"/>
      <charset val="238"/>
      <scheme val="minor"/>
    </font>
    <font>
      <b/>
      <sz val="9"/>
      <color rgb="FFFF0000"/>
      <name val="Calibri"/>
      <family val="2"/>
      <charset val="238"/>
      <scheme val="minor"/>
    </font>
    <font>
      <b/>
      <sz val="10"/>
      <name val="Arial"/>
      <family val="2"/>
      <charset val="238"/>
    </font>
    <font>
      <b/>
      <sz val="9"/>
      <name val="Verdana"/>
      <family val="2"/>
      <charset val="238"/>
    </font>
    <font>
      <sz val="9"/>
      <name val="Verdana"/>
      <family val="2"/>
      <charset val="238"/>
    </font>
    <font>
      <sz val="9"/>
      <name val="Verdana"/>
      <family val="2"/>
    </font>
    <font>
      <b/>
      <sz val="12"/>
      <color theme="1"/>
      <name val="Calibri"/>
      <family val="2"/>
      <charset val="238"/>
    </font>
    <font>
      <i/>
      <sz val="11"/>
      <color theme="1"/>
      <name val="Arial"/>
      <family val="2"/>
      <charset val="238"/>
    </font>
    <font>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right/>
      <top style="double">
        <color indexed="64"/>
      </top>
      <bottom/>
      <diagonal/>
    </border>
    <border>
      <left/>
      <right/>
      <top/>
      <bottom style="thin">
        <color indexed="64"/>
      </bottom>
      <diagonal/>
    </border>
    <border>
      <left/>
      <right style="thin">
        <color indexed="64"/>
      </right>
      <top/>
      <bottom/>
      <diagonal/>
    </border>
    <border>
      <left/>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26">
    <xf numFmtId="0" fontId="0" fillId="0" borderId="0"/>
    <xf numFmtId="165" fontId="3" fillId="0" borderId="0" applyFont="0" applyFill="0" applyBorder="0" applyAlignment="0" applyProtection="0"/>
    <xf numFmtId="0" fontId="3" fillId="0" borderId="0"/>
    <xf numFmtId="0" fontId="3" fillId="0" borderId="0"/>
    <xf numFmtId="0" fontId="3" fillId="0" borderId="0"/>
    <xf numFmtId="0" fontId="5" fillId="0" borderId="0"/>
    <xf numFmtId="166" fontId="6" fillId="0" borderId="0" applyFill="0" applyBorder="0" applyAlignment="0" applyProtection="0"/>
    <xf numFmtId="0" fontId="5" fillId="0" borderId="0"/>
    <xf numFmtId="165" fontId="3" fillId="0" borderId="0" applyFont="0" applyFill="0" applyBorder="0" applyAlignment="0" applyProtection="0"/>
    <xf numFmtId="164" fontId="3" fillId="0" borderId="0" applyFont="0" applyFill="0" applyBorder="0" applyAlignment="0" applyProtection="0"/>
    <xf numFmtId="0" fontId="14" fillId="0" borderId="0"/>
    <xf numFmtId="0" fontId="5" fillId="0" borderId="0"/>
    <xf numFmtId="0" fontId="15" fillId="0" borderId="0">
      <alignment horizontal="right" vertical="top"/>
    </xf>
    <xf numFmtId="0" fontId="16" fillId="0" borderId="0">
      <alignment horizontal="justify" vertical="top" wrapText="1"/>
    </xf>
    <xf numFmtId="4" fontId="16" fillId="0" borderId="0">
      <alignment horizontal="right" wrapText="1"/>
    </xf>
    <xf numFmtId="0" fontId="16" fillId="0" borderId="0">
      <alignment horizontal="right"/>
    </xf>
    <xf numFmtId="0" fontId="3" fillId="0" borderId="0"/>
    <xf numFmtId="0" fontId="3" fillId="0" borderId="0"/>
    <xf numFmtId="0" fontId="3" fillId="0" borderId="0"/>
    <xf numFmtId="4" fontId="5" fillId="0" borderId="0">
      <alignment horizontal="justify" vertical="justify"/>
    </xf>
    <xf numFmtId="0" fontId="17" fillId="0" borderId="0"/>
    <xf numFmtId="0" fontId="17" fillId="0" borderId="0"/>
    <xf numFmtId="0" fontId="2" fillId="0" borderId="0"/>
    <xf numFmtId="0" fontId="1" fillId="0" borderId="0"/>
    <xf numFmtId="0" fontId="3" fillId="0" borderId="0"/>
    <xf numFmtId="0" fontId="3" fillId="0" borderId="0"/>
  </cellStyleXfs>
  <cellXfs count="281">
    <xf numFmtId="0" fontId="0" fillId="0" borderId="0" xfId="0"/>
    <xf numFmtId="2" fontId="4" fillId="0" borderId="0" xfId="0" applyNumberFormat="1" applyFont="1" applyFill="1" applyBorder="1" applyAlignment="1">
      <alignment horizontal="center" vertical="center" wrapText="1"/>
    </xf>
    <xf numFmtId="0" fontId="5" fillId="0" borderId="0" xfId="0" applyFont="1"/>
    <xf numFmtId="49" fontId="4" fillId="0" borderId="0" xfId="0" applyNumberFormat="1" applyFont="1" applyFill="1" applyBorder="1" applyAlignment="1" applyProtection="1">
      <alignment horizontal="center" vertical="top" wrapText="1"/>
    </xf>
    <xf numFmtId="0" fontId="7" fillId="0" borderId="0" xfId="0" applyFont="1"/>
    <xf numFmtId="0" fontId="4" fillId="0" borderId="0" xfId="0" applyFont="1" applyFill="1" applyAlignment="1">
      <alignment horizontal="center" wrapText="1"/>
    </xf>
    <xf numFmtId="0" fontId="4" fillId="0" borderId="0" xfId="0" applyFont="1" applyFill="1" applyBorder="1" applyAlignment="1">
      <alignment horizontal="center" wrapText="1"/>
    </xf>
    <xf numFmtId="2" fontId="4" fillId="0" borderId="0" xfId="0" applyNumberFormat="1" applyFont="1" applyFill="1" applyAlignment="1">
      <alignment horizontal="center" wrapText="1"/>
    </xf>
    <xf numFmtId="2" fontId="4" fillId="0" borderId="0" xfId="0" applyNumberFormat="1" applyFont="1" applyFill="1" applyAlignment="1">
      <alignment wrapText="1"/>
    </xf>
    <xf numFmtId="4" fontId="4" fillId="0" borderId="0" xfId="0" applyNumberFormat="1" applyFont="1" applyFill="1" applyAlignment="1">
      <alignment wrapText="1"/>
    </xf>
    <xf numFmtId="0" fontId="4" fillId="0" borderId="0" xfId="2" applyFont="1" applyFill="1" applyAlignment="1">
      <alignment horizontal="right" wrapText="1"/>
    </xf>
    <xf numFmtId="165" fontId="4" fillId="0" borderId="0" xfId="1" applyFont="1" applyAlignment="1">
      <alignment horizontal="center" wrapText="1"/>
    </xf>
    <xf numFmtId="0" fontId="4" fillId="0" borderId="0" xfId="0" applyFont="1" applyFill="1" applyAlignment="1">
      <alignment vertical="top" wrapText="1"/>
    </xf>
    <xf numFmtId="0" fontId="4" fillId="0" borderId="0" xfId="0" applyNumberFormat="1" applyFont="1" applyFill="1" applyBorder="1" applyAlignment="1">
      <alignment horizontal="right" wrapText="1"/>
    </xf>
    <xf numFmtId="0" fontId="5" fillId="0" borderId="0" xfId="5"/>
    <xf numFmtId="0" fontId="11" fillId="0" borderId="0" xfId="0" applyFont="1"/>
    <xf numFmtId="0" fontId="13" fillId="0" borderId="0" xfId="0" applyFont="1"/>
    <xf numFmtId="4" fontId="5" fillId="0" borderId="0" xfId="0" applyNumberFormat="1" applyFont="1"/>
    <xf numFmtId="4" fontId="5" fillId="0" borderId="0" xfId="5" applyNumberFormat="1"/>
    <xf numFmtId="4" fontId="11" fillId="0" borderId="0" xfId="0" applyNumberFormat="1" applyFont="1"/>
    <xf numFmtId="4" fontId="0" fillId="0" borderId="0" xfId="0" applyNumberFormat="1"/>
    <xf numFmtId="0" fontId="4" fillId="0" borderId="0" xfId="0" applyNumberFormat="1" applyFont="1" applyFill="1" applyBorder="1" applyAlignment="1">
      <alignment horizontal="left" vertical="top" wrapText="1"/>
    </xf>
    <xf numFmtId="0" fontId="4" fillId="0" borderId="8" xfId="0" applyFont="1" applyBorder="1"/>
    <xf numFmtId="49" fontId="8" fillId="0" borderId="0" xfId="0" applyNumberFormat="1" applyFont="1" applyFill="1" applyBorder="1" applyAlignment="1" applyProtection="1">
      <alignment horizontal="center" vertical="top" wrapText="1"/>
    </xf>
    <xf numFmtId="0" fontId="8" fillId="0" borderId="0" xfId="0" applyFont="1" applyFill="1" applyBorder="1" applyAlignment="1">
      <alignment wrapText="1"/>
    </xf>
    <xf numFmtId="0" fontId="4" fillId="0" borderId="0" xfId="0" applyFont="1"/>
    <xf numFmtId="0" fontId="10" fillId="0" borderId="0" xfId="0" applyFont="1"/>
    <xf numFmtId="0" fontId="18" fillId="0" borderId="5" xfId="0" applyFont="1" applyBorder="1"/>
    <xf numFmtId="165" fontId="18" fillId="0" borderId="5" xfId="0" applyNumberFormat="1" applyFont="1" applyBorder="1"/>
    <xf numFmtId="0" fontId="0" fillId="0" borderId="1" xfId="0" applyBorder="1"/>
    <xf numFmtId="0" fontId="18" fillId="0" borderId="0" xfId="0" applyFont="1"/>
    <xf numFmtId="167" fontId="12" fillId="0" borderId="0" xfId="0" applyNumberFormat="1" applyFont="1" applyAlignment="1">
      <alignment horizontal="right"/>
    </xf>
    <xf numFmtId="164" fontId="13" fillId="0" borderId="0" xfId="0" applyNumberFormat="1" applyFont="1"/>
    <xf numFmtId="0" fontId="21" fillId="0" borderId="0" xfId="10" applyFont="1"/>
    <xf numFmtId="0" fontId="4" fillId="0" borderId="0" xfId="10" applyFont="1"/>
    <xf numFmtId="4" fontId="4" fillId="0" borderId="0" xfId="10" applyNumberFormat="1" applyFont="1"/>
    <xf numFmtId="0" fontId="14" fillId="0" borderId="0" xfId="10"/>
    <xf numFmtId="0" fontId="13" fillId="2" borderId="0" xfId="10" applyFont="1" applyFill="1" applyBorder="1" applyAlignment="1">
      <alignment horizontal="center" vertical="top" wrapText="1"/>
    </xf>
    <xf numFmtId="4" fontId="13" fillId="2" borderId="0" xfId="10" applyNumberFormat="1" applyFont="1" applyFill="1" applyBorder="1" applyAlignment="1">
      <alignment horizontal="center" vertical="top" wrapText="1"/>
    </xf>
    <xf numFmtId="0" fontId="5" fillId="0" borderId="0" xfId="10" applyNumberFormat="1" applyFont="1" applyAlignment="1">
      <alignment horizontal="left" vertical="top"/>
    </xf>
    <xf numFmtId="0" fontId="13" fillId="0" borderId="0" xfId="10" applyNumberFormat="1" applyFont="1" applyAlignment="1">
      <alignment horizontal="center" vertical="center"/>
    </xf>
    <xf numFmtId="4" fontId="5" fillId="0" borderId="0" xfId="10" applyNumberFormat="1" applyFont="1" applyAlignment="1">
      <alignment horizontal="left" vertical="top" wrapText="1"/>
    </xf>
    <xf numFmtId="4" fontId="5" fillId="0" borderId="0" xfId="10" applyNumberFormat="1" applyFont="1" applyAlignment="1">
      <alignment horizontal="center"/>
    </xf>
    <xf numFmtId="2" fontId="22" fillId="0" borderId="0" xfId="10" applyNumberFormat="1" applyFont="1" applyAlignment="1">
      <alignment horizontal="right"/>
    </xf>
    <xf numFmtId="2" fontId="23" fillId="0" borderId="0" xfId="10" applyNumberFormat="1" applyFont="1" applyAlignment="1">
      <alignment horizontal="right"/>
    </xf>
    <xf numFmtId="4" fontId="23" fillId="0" borderId="0" xfId="10" applyNumberFormat="1" applyFont="1" applyBorder="1" applyAlignment="1">
      <alignment horizontal="right"/>
    </xf>
    <xf numFmtId="0" fontId="14" fillId="0" borderId="0" xfId="10" applyAlignment="1">
      <alignment horizontal="center" vertical="center"/>
    </xf>
    <xf numFmtId="0" fontId="13" fillId="0" borderId="0" xfId="10" applyFont="1" applyAlignment="1">
      <alignment horizontal="center" vertical="top"/>
    </xf>
    <xf numFmtId="0" fontId="13" fillId="0" borderId="0" xfId="10" applyFont="1" applyAlignment="1">
      <alignment horizontal="center" vertical="center"/>
    </xf>
    <xf numFmtId="4" fontId="13" fillId="0" borderId="0" xfId="10" applyNumberFormat="1" applyFont="1" applyBorder="1" applyAlignment="1">
      <alignment wrapText="1"/>
    </xf>
    <xf numFmtId="4" fontId="13" fillId="0" borderId="0" xfId="10" applyNumberFormat="1" applyFont="1" applyBorder="1" applyAlignment="1">
      <alignment horizontal="center"/>
    </xf>
    <xf numFmtId="2" fontId="13" fillId="0" borderId="0" xfId="10" applyNumberFormat="1" applyFont="1" applyBorder="1" applyAlignment="1">
      <alignment horizontal="right"/>
    </xf>
    <xf numFmtId="2" fontId="24" fillId="0" borderId="0" xfId="10" applyNumberFormat="1" applyFont="1" applyBorder="1" applyAlignment="1">
      <alignment horizontal="right"/>
    </xf>
    <xf numFmtId="4" fontId="24" fillId="0" borderId="0" xfId="10" applyNumberFormat="1" applyFont="1" applyBorder="1" applyAlignment="1">
      <alignment horizontal="right"/>
    </xf>
    <xf numFmtId="49" fontId="13" fillId="0" borderId="0" xfId="10" applyNumberFormat="1" applyFont="1" applyAlignment="1">
      <alignment horizontal="justify" vertical="top" wrapText="1"/>
    </xf>
    <xf numFmtId="4" fontId="5" fillId="0" borderId="0" xfId="10" applyNumberFormat="1" applyFont="1" applyAlignment="1">
      <alignment horizontal="justify" vertical="top" wrapText="1"/>
    </xf>
    <xf numFmtId="4" fontId="5" fillId="0" borderId="0" xfId="10" applyNumberFormat="1" applyFont="1" applyAlignment="1">
      <alignment horizontal="right"/>
    </xf>
    <xf numFmtId="4" fontId="25" fillId="0" borderId="0" xfId="10" applyNumberFormat="1" applyFont="1" applyAlignment="1"/>
    <xf numFmtId="4" fontId="25" fillId="0" borderId="0" xfId="10" applyNumberFormat="1" applyFont="1" applyBorder="1"/>
    <xf numFmtId="0" fontId="5" fillId="0" borderId="0" xfId="10" applyFont="1"/>
    <xf numFmtId="4" fontId="5" fillId="0" borderId="0" xfId="10" applyNumberFormat="1" applyFont="1"/>
    <xf numFmtId="0" fontId="23" fillId="0" borderId="0" xfId="10" applyNumberFormat="1" applyFont="1" applyAlignment="1">
      <alignment horizontal="left" vertical="top"/>
    </xf>
    <xf numFmtId="0" fontId="24" fillId="0" borderId="0" xfId="10" applyNumberFormat="1" applyFont="1" applyAlignment="1">
      <alignment horizontal="center" vertical="center"/>
    </xf>
    <xf numFmtId="0" fontId="5" fillId="0" borderId="0" xfId="10" applyFont="1" applyBorder="1"/>
    <xf numFmtId="4" fontId="5" fillId="0" borderId="0" xfId="10" applyNumberFormat="1" applyFont="1" applyBorder="1"/>
    <xf numFmtId="0" fontId="13" fillId="3" borderId="10" xfId="10" applyFont="1" applyFill="1" applyBorder="1"/>
    <xf numFmtId="0" fontId="5" fillId="3" borderId="9" xfId="10" applyFont="1" applyFill="1" applyBorder="1"/>
    <xf numFmtId="4" fontId="5" fillId="3" borderId="9" xfId="10" applyNumberFormat="1" applyFont="1" applyFill="1" applyBorder="1"/>
    <xf numFmtId="0" fontId="5" fillId="3" borderId="11" xfId="10" applyFont="1" applyFill="1" applyBorder="1"/>
    <xf numFmtId="49" fontId="5" fillId="0" borderId="0" xfId="10" applyNumberFormat="1" applyFont="1" applyAlignment="1">
      <alignment horizontal="center" vertical="top"/>
    </xf>
    <xf numFmtId="4" fontId="5" fillId="0" borderId="12" xfId="10" applyNumberFormat="1" applyFont="1" applyBorder="1"/>
    <xf numFmtId="0" fontId="5" fillId="0" borderId="12" xfId="10" applyFont="1" applyBorder="1" applyAlignment="1">
      <alignment horizontal="center"/>
    </xf>
    <xf numFmtId="49" fontId="5" fillId="0" borderId="0" xfId="10" applyNumberFormat="1" applyFont="1" applyAlignment="1">
      <alignment horizontal="center" vertical="top" wrapText="1"/>
    </xf>
    <xf numFmtId="49" fontId="5" fillId="0" borderId="0" xfId="10" applyNumberFormat="1" applyFont="1" applyBorder="1" applyAlignment="1">
      <alignment horizontal="center" vertical="top" wrapText="1"/>
    </xf>
    <xf numFmtId="0" fontId="5" fillId="0" borderId="12" xfId="10" applyFont="1" applyBorder="1" applyAlignment="1">
      <alignment horizontal="center" vertical="center"/>
    </xf>
    <xf numFmtId="0" fontId="25" fillId="0" borderId="0" xfId="10" applyFont="1" applyAlignment="1">
      <alignment horizontal="center"/>
    </xf>
    <xf numFmtId="0" fontId="27" fillId="0" borderId="0" xfId="10" applyFont="1" applyAlignment="1">
      <alignment horizontal="center" vertical="top"/>
    </xf>
    <xf numFmtId="0" fontId="5" fillId="0" borderId="0" xfId="10" applyFont="1" applyBorder="1" applyAlignment="1">
      <alignment horizontal="right"/>
    </xf>
    <xf numFmtId="0" fontId="5" fillId="0" borderId="0" xfId="10" applyFont="1" applyAlignment="1">
      <alignment horizontal="center" vertical="top"/>
    </xf>
    <xf numFmtId="0" fontId="5" fillId="0" borderId="0" xfId="10" applyFont="1" applyAlignment="1">
      <alignment horizontal="left" vertical="top" wrapText="1"/>
    </xf>
    <xf numFmtId="0" fontId="13" fillId="0" borderId="0" xfId="10" applyFont="1" applyAlignment="1">
      <alignment horizontal="left" vertical="top"/>
    </xf>
    <xf numFmtId="0" fontId="5" fillId="0" borderId="0" xfId="10" applyFont="1" applyAlignment="1">
      <alignment vertical="top" wrapText="1"/>
    </xf>
    <xf numFmtId="0" fontId="5" fillId="0" borderId="0" xfId="10" applyFont="1" applyAlignment="1">
      <alignment horizontal="right"/>
    </xf>
    <xf numFmtId="0" fontId="5" fillId="0" borderId="12" xfId="10" applyFont="1" applyBorder="1" applyAlignment="1">
      <alignment horizontal="right"/>
    </xf>
    <xf numFmtId="0" fontId="13" fillId="0" borderId="0" xfId="10" applyFont="1"/>
    <xf numFmtId="4" fontId="5" fillId="0" borderId="0" xfId="10" applyNumberFormat="1" applyFont="1" applyFill="1"/>
    <xf numFmtId="0" fontId="5" fillId="0" borderId="0" xfId="10" applyFont="1" applyAlignment="1">
      <alignment vertical="top"/>
    </xf>
    <xf numFmtId="0" fontId="14" fillId="0" borderId="0" xfId="10" applyAlignment="1">
      <alignment vertical="top"/>
    </xf>
    <xf numFmtId="0" fontId="5" fillId="0" borderId="0" xfId="10" applyFont="1" applyAlignment="1">
      <alignment vertical="center"/>
    </xf>
    <xf numFmtId="0" fontId="5" fillId="0" borderId="0" xfId="10" applyFont="1" applyFill="1" applyBorder="1"/>
    <xf numFmtId="0" fontId="14" fillId="0" borderId="0" xfId="10" applyBorder="1"/>
    <xf numFmtId="0" fontId="5" fillId="0" borderId="0" xfId="21" quotePrefix="1" applyNumberFormat="1" applyFont="1" applyAlignment="1">
      <alignment vertical="center"/>
    </xf>
    <xf numFmtId="4" fontId="5" fillId="0" borderId="0" xfId="10" applyNumberFormat="1" applyFont="1" applyBorder="1" applyAlignment="1">
      <alignment vertical="center"/>
    </xf>
    <xf numFmtId="0" fontId="14" fillId="0" borderId="0" xfId="10" applyAlignment="1">
      <alignment vertical="center"/>
    </xf>
    <xf numFmtId="0" fontId="14" fillId="0" borderId="0" xfId="10" applyBorder="1" applyAlignment="1">
      <alignment vertical="center"/>
    </xf>
    <xf numFmtId="0" fontId="5" fillId="0" borderId="0" xfId="21" quotePrefix="1" applyNumberFormat="1" applyFont="1" applyAlignment="1">
      <alignment horizontal="left" vertical="center" wrapText="1"/>
    </xf>
    <xf numFmtId="0" fontId="13" fillId="3" borderId="0" xfId="10" applyFont="1" applyFill="1"/>
    <xf numFmtId="4" fontId="5" fillId="3" borderId="0" xfId="10" applyNumberFormat="1" applyFont="1" applyFill="1"/>
    <xf numFmtId="4" fontId="13" fillId="0" borderId="0" xfId="10" applyNumberFormat="1" applyFont="1" applyBorder="1"/>
    <xf numFmtId="0" fontId="5" fillId="0" borderId="0" xfId="0" applyFont="1" applyAlignment="1">
      <alignment horizontal="left" vertical="top" wrapText="1"/>
    </xf>
    <xf numFmtId="4" fontId="13" fillId="3" borderId="0" xfId="10" applyNumberFormat="1" applyFont="1" applyFill="1"/>
    <xf numFmtId="0" fontId="13" fillId="0" borderId="0" xfId="10" applyFont="1" applyAlignment="1">
      <alignment horizontal="center"/>
    </xf>
    <xf numFmtId="4" fontId="13" fillId="0" borderId="0" xfId="10" applyNumberFormat="1" applyFont="1" applyAlignment="1">
      <alignment horizontal="center"/>
    </xf>
    <xf numFmtId="4" fontId="13" fillId="0" borderId="0" xfId="10" applyNumberFormat="1" applyFont="1"/>
    <xf numFmtId="0" fontId="13" fillId="2" borderId="0" xfId="10" applyFont="1" applyFill="1"/>
    <xf numFmtId="0" fontId="13" fillId="2" borderId="0" xfId="10" applyFont="1" applyFill="1" applyAlignment="1">
      <alignment horizontal="center"/>
    </xf>
    <xf numFmtId="4" fontId="13" fillId="2" borderId="0" xfId="10" applyNumberFormat="1" applyFont="1" applyFill="1" applyAlignment="1">
      <alignment horizontal="center"/>
    </xf>
    <xf numFmtId="4" fontId="5" fillId="2" borderId="0" xfId="10" applyNumberFormat="1" applyFont="1" applyFill="1"/>
    <xf numFmtId="4" fontId="13" fillId="2" borderId="0" xfId="10" applyNumberFormat="1" applyFont="1" applyFill="1" applyBorder="1"/>
    <xf numFmtId="0" fontId="8" fillId="4" borderId="10" xfId="10" applyFont="1" applyFill="1" applyBorder="1"/>
    <xf numFmtId="0" fontId="4" fillId="4" borderId="9" xfId="10" applyFont="1" applyFill="1" applyBorder="1"/>
    <xf numFmtId="4" fontId="4" fillId="4" borderId="9" xfId="10" applyNumberFormat="1" applyFont="1" applyFill="1" applyBorder="1"/>
    <xf numFmtId="0" fontId="4" fillId="4" borderId="11" xfId="10" applyFont="1" applyFill="1" applyBorder="1"/>
    <xf numFmtId="0" fontId="8" fillId="3" borderId="12" xfId="10" applyFont="1" applyFill="1" applyBorder="1"/>
    <xf numFmtId="0" fontId="4" fillId="0" borderId="9" xfId="10" applyFont="1" applyBorder="1"/>
    <xf numFmtId="4" fontId="4" fillId="0" borderId="9" xfId="10" applyNumberFormat="1" applyFont="1" applyBorder="1"/>
    <xf numFmtId="4" fontId="4" fillId="0" borderId="11" xfId="10" applyNumberFormat="1" applyFont="1" applyBorder="1"/>
    <xf numFmtId="0" fontId="8" fillId="3" borderId="15" xfId="10" applyFont="1" applyFill="1" applyBorder="1"/>
    <xf numFmtId="0" fontId="8" fillId="3" borderId="16" xfId="10" applyFont="1" applyFill="1" applyBorder="1"/>
    <xf numFmtId="0" fontId="4" fillId="0" borderId="17" xfId="10" applyFont="1" applyBorder="1"/>
    <xf numFmtId="4" fontId="4" fillId="0" borderId="18" xfId="10" applyNumberFormat="1" applyFont="1" applyBorder="1"/>
    <xf numFmtId="4" fontId="4" fillId="0" borderId="19" xfId="10" applyNumberFormat="1" applyFont="1" applyBorder="1"/>
    <xf numFmtId="0" fontId="29" fillId="0" borderId="0" xfId="10" applyFont="1"/>
    <xf numFmtId="0" fontId="30" fillId="0" borderId="0" xfId="10" applyFont="1"/>
    <xf numFmtId="0" fontId="8" fillId="0" borderId="0" xfId="10" applyFont="1"/>
    <xf numFmtId="0" fontId="31" fillId="0" borderId="0" xfId="11" applyFont="1" applyAlignment="1">
      <alignment horizontal="center" vertical="top"/>
    </xf>
    <xf numFmtId="0" fontId="31" fillId="0" borderId="0" xfId="11" applyFont="1"/>
    <xf numFmtId="0" fontId="31" fillId="0" borderId="0" xfId="11" applyFont="1" applyAlignment="1">
      <alignment horizontal="center"/>
    </xf>
    <xf numFmtId="4" fontId="31" fillId="0" borderId="0" xfId="11" applyNumberFormat="1" applyFont="1"/>
    <xf numFmtId="0" fontId="3" fillId="0" borderId="0" xfId="11" applyFont="1"/>
    <xf numFmtId="0" fontId="32" fillId="0" borderId="0" xfId="11" applyFont="1" applyAlignment="1">
      <alignment horizontal="justify"/>
    </xf>
    <xf numFmtId="4" fontId="3" fillId="0" borderId="0" xfId="11" applyNumberFormat="1" applyFont="1"/>
    <xf numFmtId="0" fontId="31" fillId="0" borderId="0" xfId="24" applyFont="1" applyAlignment="1">
      <alignment horizontal="left" vertical="top" wrapText="1"/>
    </xf>
    <xf numFmtId="0" fontId="31" fillId="0" borderId="0" xfId="11" applyFont="1" applyAlignment="1">
      <alignment horizontal="justify"/>
    </xf>
    <xf numFmtId="0" fontId="31" fillId="0" borderId="0" xfId="24" applyFont="1" applyAlignment="1">
      <alignment vertical="top" wrapText="1"/>
    </xf>
    <xf numFmtId="0" fontId="31" fillId="0" borderId="0" xfId="11" applyFont="1" applyAlignment="1">
      <alignment horizontal="justify" vertical="top"/>
    </xf>
    <xf numFmtId="4" fontId="31" fillId="0" borderId="2" xfId="11" applyNumberFormat="1" applyFont="1" applyBorder="1"/>
    <xf numFmtId="0" fontId="32" fillId="0" borderId="9" xfId="11" applyFont="1" applyBorder="1" applyAlignment="1">
      <alignment horizontal="center" vertical="top"/>
    </xf>
    <xf numFmtId="0" fontId="32" fillId="0" borderId="9" xfId="11" applyFont="1" applyBorder="1" applyAlignment="1">
      <alignment horizontal="center"/>
    </xf>
    <xf numFmtId="0" fontId="32" fillId="0" borderId="9" xfId="11" applyFont="1" applyBorder="1"/>
    <xf numFmtId="4" fontId="32" fillId="0" borderId="9" xfId="11" applyNumberFormat="1" applyFont="1" applyBorder="1"/>
    <xf numFmtId="0" fontId="1" fillId="0" borderId="0" xfId="23" applyFill="1"/>
    <xf numFmtId="0" fontId="1" fillId="0" borderId="0" xfId="23" applyFill="1" applyAlignment="1">
      <alignment vertical="center"/>
    </xf>
    <xf numFmtId="0" fontId="1" fillId="0" borderId="0" xfId="23" applyFill="1" applyAlignment="1">
      <alignment vertical="center" wrapText="1"/>
    </xf>
    <xf numFmtId="0" fontId="42" fillId="0" borderId="0" xfId="23" applyFont="1" applyFill="1" applyBorder="1" applyAlignment="1">
      <alignment horizontal="right" wrapText="1"/>
    </xf>
    <xf numFmtId="0" fontId="1" fillId="0" borderId="0" xfId="23" applyBorder="1" applyAlignment="1">
      <alignment horizontal="right"/>
    </xf>
    <xf numFmtId="0" fontId="1" fillId="0" borderId="0" xfId="23" applyFill="1" applyAlignment="1">
      <alignment wrapText="1"/>
    </xf>
    <xf numFmtId="0" fontId="47" fillId="0" borderId="0" xfId="23" applyNumberFormat="1" applyFont="1" applyFill="1" applyBorder="1" applyAlignment="1">
      <alignment horizontal="left"/>
    </xf>
    <xf numFmtId="0" fontId="50" fillId="0" borderId="0" xfId="25" applyFont="1"/>
    <xf numFmtId="0" fontId="50" fillId="0" borderId="0" xfId="25" applyFont="1" applyAlignment="1">
      <alignment wrapText="1"/>
    </xf>
    <xf numFmtId="0" fontId="51" fillId="0" borderId="0" xfId="25" applyFont="1"/>
    <xf numFmtId="0" fontId="50" fillId="0" borderId="0" xfId="25" applyFont="1" applyAlignment="1">
      <alignment horizontal="right"/>
    </xf>
    <xf numFmtId="0" fontId="12" fillId="0" borderId="0" xfId="0" applyFont="1" applyAlignment="1">
      <alignment horizontal="right"/>
    </xf>
    <xf numFmtId="4" fontId="48" fillId="0" borderId="1" xfId="0" applyNumberFormat="1" applyFont="1" applyBorder="1" applyAlignment="1">
      <alignment horizontal="right"/>
    </xf>
    <xf numFmtId="0" fontId="3" fillId="0" borderId="0" xfId="0" applyFont="1"/>
    <xf numFmtId="0" fontId="3" fillId="0" borderId="0" xfId="0" applyFont="1" applyAlignment="1">
      <alignment horizontal="left"/>
    </xf>
    <xf numFmtId="0" fontId="3" fillId="0" borderId="0" xfId="0" applyFont="1" applyFill="1" applyAlignment="1">
      <alignment horizontal="left" wrapText="1"/>
    </xf>
    <xf numFmtId="0" fontId="53" fillId="0" borderId="0" xfId="0" applyFont="1" applyAlignment="1">
      <alignment horizontal="left"/>
    </xf>
    <xf numFmtId="4" fontId="3" fillId="0" borderId="0" xfId="0" applyNumberFormat="1" applyFont="1" applyFill="1" applyAlignment="1">
      <alignment horizontal="left" wrapText="1"/>
    </xf>
    <xf numFmtId="168" fontId="3" fillId="0" borderId="0" xfId="0" applyNumberFormat="1" applyFont="1" applyFill="1" applyAlignment="1" applyProtection="1">
      <alignment horizontal="left" wrapText="1"/>
      <protection locked="0"/>
    </xf>
    <xf numFmtId="0" fontId="54" fillId="0" borderId="0" xfId="0" applyFont="1" applyAlignment="1">
      <alignment horizontal="left"/>
    </xf>
    <xf numFmtId="0" fontId="48" fillId="0" borderId="0" xfId="0" applyFont="1"/>
    <xf numFmtId="49" fontId="48" fillId="0" borderId="0" xfId="0" applyNumberFormat="1" applyFont="1" applyFill="1" applyAlignment="1">
      <alignment horizontal="left" vertical="top" wrapText="1"/>
    </xf>
    <xf numFmtId="0" fontId="1" fillId="0" borderId="0" xfId="23" applyFill="1" applyBorder="1"/>
    <xf numFmtId="0" fontId="33" fillId="0" borderId="0" xfId="23" applyFont="1" applyFill="1" applyBorder="1"/>
    <xf numFmtId="4" fontId="34" fillId="0" borderId="0" xfId="23" applyNumberFormat="1" applyFont="1" applyFill="1" applyBorder="1"/>
    <xf numFmtId="0" fontId="1" fillId="0" borderId="0" xfId="23" applyFont="1" applyFill="1" applyBorder="1" applyAlignment="1">
      <alignment wrapText="1"/>
    </xf>
    <xf numFmtId="0" fontId="35" fillId="0" borderId="0" xfId="23" applyFont="1" applyFill="1" applyBorder="1" applyAlignment="1">
      <alignment horizontal="center" wrapText="1"/>
    </xf>
    <xf numFmtId="0" fontId="40" fillId="0" borderId="0" xfId="23" applyFont="1" applyFill="1" applyBorder="1" applyAlignment="1">
      <alignment wrapText="1"/>
    </xf>
    <xf numFmtId="4" fontId="40" fillId="0" borderId="0" xfId="23" applyNumberFormat="1" applyFont="1" applyFill="1" applyBorder="1" applyAlignment="1">
      <alignment wrapText="1"/>
    </xf>
    <xf numFmtId="0" fontId="37" fillId="0" borderId="0" xfId="23" applyFont="1" applyFill="1" applyBorder="1" applyAlignment="1">
      <alignment horizontal="justify" vertical="center" wrapText="1"/>
    </xf>
    <xf numFmtId="0" fontId="38" fillId="0" borderId="0" xfId="23" applyFont="1" applyFill="1" applyBorder="1" applyAlignment="1">
      <alignment horizontal="left" vertical="top" wrapText="1"/>
    </xf>
    <xf numFmtId="4" fontId="34" fillId="0" borderId="0" xfId="23" applyNumberFormat="1" applyFont="1" applyFill="1" applyBorder="1" applyAlignment="1">
      <alignment vertical="center"/>
    </xf>
    <xf numFmtId="0" fontId="38" fillId="0" borderId="0" xfId="23" applyFont="1" applyFill="1" applyBorder="1" applyAlignment="1">
      <alignment horizontal="left" vertical="center" wrapText="1"/>
    </xf>
    <xf numFmtId="0" fontId="36" fillId="0" borderId="0" xfId="23" applyFont="1" applyFill="1" applyBorder="1" applyAlignment="1">
      <alignment horizontal="center" vertical="center"/>
    </xf>
    <xf numFmtId="0" fontId="39" fillId="0" borderId="0" xfId="23" applyNumberFormat="1" applyFont="1" applyFill="1" applyBorder="1" applyAlignment="1">
      <alignment horizontal="left" vertical="top" wrapText="1"/>
    </xf>
    <xf numFmtId="0" fontId="33" fillId="0" borderId="0" xfId="23" applyFont="1" applyFill="1" applyBorder="1" applyAlignment="1">
      <alignment horizontal="center" vertical="center"/>
    </xf>
    <xf numFmtId="0" fontId="40" fillId="0" borderId="0" xfId="23" applyFont="1" applyFill="1" applyBorder="1" applyAlignment="1">
      <alignment horizontal="center" vertical="center"/>
    </xf>
    <xf numFmtId="4" fontId="41" fillId="0" borderId="0" xfId="23" applyNumberFormat="1" applyFont="1" applyFill="1" applyBorder="1" applyAlignment="1">
      <alignment horizontal="right" vertical="center"/>
    </xf>
    <xf numFmtId="0" fontId="1" fillId="0" borderId="0" xfId="23" applyFont="1" applyFill="1" applyBorder="1"/>
    <xf numFmtId="0" fontId="40" fillId="0" borderId="0" xfId="23" applyFont="1" applyFill="1" applyBorder="1"/>
    <xf numFmtId="4" fontId="40" fillId="0" borderId="0" xfId="23" applyNumberFormat="1" applyFont="1" applyFill="1" applyBorder="1"/>
    <xf numFmtId="0" fontId="43" fillId="0" borderId="0" xfId="23" applyFont="1" applyFill="1" applyBorder="1" applyAlignment="1">
      <alignment horizontal="justify" vertical="center" wrapText="1"/>
    </xf>
    <xf numFmtId="0" fontId="36" fillId="0" borderId="0" xfId="23" applyFont="1" applyFill="1" applyBorder="1" applyAlignment="1">
      <alignment horizontal="center"/>
    </xf>
    <xf numFmtId="0" fontId="43" fillId="0" borderId="0" xfId="23" applyFont="1" applyFill="1" applyBorder="1" applyAlignment="1">
      <alignment horizontal="justify" wrapText="1"/>
    </xf>
    <xf numFmtId="0" fontId="36" fillId="2" borderId="0" xfId="23" applyFont="1" applyFill="1" applyBorder="1" applyAlignment="1">
      <alignment horizontal="center" vertical="center"/>
    </xf>
    <xf numFmtId="0" fontId="1" fillId="0" borderId="0" xfId="23" applyFill="1" applyBorder="1" applyAlignment="1">
      <alignment vertical="top" wrapText="1"/>
    </xf>
    <xf numFmtId="0" fontId="46" fillId="0" borderId="0" xfId="23" applyFont="1" applyFill="1" applyBorder="1" applyAlignment="1">
      <alignment horizontal="left"/>
    </xf>
    <xf numFmtId="0" fontId="39" fillId="0" borderId="0" xfId="23" applyFont="1" applyFill="1" applyBorder="1" applyAlignment="1">
      <alignment horizontal="left"/>
    </xf>
    <xf numFmtId="0" fontId="20" fillId="0" borderId="0" xfId="23" applyFont="1" applyFill="1" applyBorder="1" applyAlignment="1">
      <alignment horizontal="left"/>
    </xf>
    <xf numFmtId="0" fontId="1" fillId="0" borderId="2" xfId="23" applyFill="1" applyBorder="1"/>
    <xf numFmtId="0" fontId="33" fillId="0" borderId="2" xfId="23" applyFont="1" applyFill="1" applyBorder="1"/>
    <xf numFmtId="4" fontId="34" fillId="0" borderId="2" xfId="23" applyNumberFormat="1" applyFont="1" applyFill="1" applyBorder="1"/>
    <xf numFmtId="0" fontId="35" fillId="0" borderId="9" xfId="23" applyFont="1" applyFill="1" applyBorder="1" applyAlignment="1">
      <alignment horizontal="center" vertical="center" wrapText="1"/>
    </xf>
    <xf numFmtId="4" fontId="35" fillId="0" borderId="9" xfId="23" applyNumberFormat="1" applyFont="1" applyFill="1" applyBorder="1" applyAlignment="1">
      <alignment horizontal="center" vertical="center" wrapText="1"/>
    </xf>
    <xf numFmtId="0" fontId="35" fillId="0" borderId="2" xfId="23" applyFont="1" applyFill="1" applyBorder="1" applyAlignment="1">
      <alignment horizontal="center" vertical="center" wrapText="1"/>
    </xf>
    <xf numFmtId="4" fontId="35" fillId="0" borderId="2" xfId="23" applyNumberFormat="1" applyFont="1" applyFill="1" applyBorder="1" applyAlignment="1">
      <alignment horizontal="center" vertical="center" wrapText="1"/>
    </xf>
    <xf numFmtId="0" fontId="12" fillId="0" borderId="0" xfId="0" applyFont="1"/>
    <xf numFmtId="0" fontId="12" fillId="0" borderId="0" xfId="0" applyFont="1" applyBorder="1"/>
    <xf numFmtId="0" fontId="12" fillId="0" borderId="3" xfId="0" applyFont="1" applyBorder="1"/>
    <xf numFmtId="0" fontId="31" fillId="0" borderId="2" xfId="11" applyFont="1" applyBorder="1" applyAlignment="1">
      <alignment horizontal="center" vertical="top"/>
    </xf>
    <xf numFmtId="0" fontId="32" fillId="0" borderId="2" xfId="11" applyFont="1" applyBorder="1" applyAlignment="1">
      <alignment horizontal="justify"/>
    </xf>
    <xf numFmtId="0" fontId="31" fillId="0" borderId="2" xfId="11" applyFont="1" applyBorder="1" applyAlignment="1">
      <alignment horizontal="center"/>
    </xf>
    <xf numFmtId="0" fontId="42" fillId="0" borderId="2" xfId="23" applyFont="1" applyFill="1" applyBorder="1" applyAlignment="1">
      <alignment wrapText="1"/>
    </xf>
    <xf numFmtId="4" fontId="33" fillId="0" borderId="2" xfId="23" applyNumberFormat="1" applyFont="1" applyFill="1" applyBorder="1"/>
    <xf numFmtId="49" fontId="48" fillId="0" borderId="2" xfId="0" applyNumberFormat="1" applyFont="1" applyFill="1" applyBorder="1" applyAlignment="1">
      <alignment horizontal="left" vertical="top" wrapText="1"/>
    </xf>
    <xf numFmtId="169" fontId="4" fillId="0" borderId="0" xfId="1" applyNumberFormat="1" applyFont="1" applyAlignment="1">
      <alignment horizontal="center" wrapText="1"/>
    </xf>
    <xf numFmtId="167" fontId="4" fillId="0" borderId="0" xfId="1" applyNumberFormat="1" applyFont="1" applyAlignment="1">
      <alignment horizontal="center" wrapText="1"/>
    </xf>
    <xf numFmtId="167" fontId="5" fillId="0" borderId="2" xfId="10" applyNumberFormat="1" applyFont="1" applyBorder="1"/>
    <xf numFmtId="167" fontId="5" fillId="0" borderId="12" xfId="10" applyNumberFormat="1" applyFont="1" applyBorder="1"/>
    <xf numFmtId="167" fontId="13" fillId="3" borderId="14" xfId="10" applyNumberFormat="1" applyFont="1" applyFill="1" applyBorder="1"/>
    <xf numFmtId="167" fontId="13" fillId="0" borderId="14" xfId="10" applyNumberFormat="1" applyFont="1" applyFill="1" applyBorder="1"/>
    <xf numFmtId="167" fontId="5" fillId="0" borderId="0" xfId="10" applyNumberFormat="1" applyFont="1" applyBorder="1"/>
    <xf numFmtId="167" fontId="4" fillId="3" borderId="12" xfId="10" applyNumberFormat="1" applyFont="1" applyFill="1" applyBorder="1"/>
    <xf numFmtId="167" fontId="4" fillId="3" borderId="20" xfId="10" applyNumberFormat="1" applyFont="1" applyFill="1" applyBorder="1"/>
    <xf numFmtId="167" fontId="8" fillId="4" borderId="22" xfId="10" applyNumberFormat="1" applyFont="1" applyFill="1" applyBorder="1"/>
    <xf numFmtId="167" fontId="31" fillId="0" borderId="0" xfId="11" applyNumberFormat="1" applyFont="1"/>
    <xf numFmtId="167" fontId="31" fillId="0" borderId="9" xfId="11" applyNumberFormat="1" applyFont="1" applyBorder="1"/>
    <xf numFmtId="167" fontId="34" fillId="0" borderId="0" xfId="23" applyNumberFormat="1" applyFont="1" applyFill="1" applyBorder="1" applyAlignment="1">
      <alignment vertical="center"/>
    </xf>
    <xf numFmtId="167" fontId="34" fillId="0" borderId="0" xfId="23" applyNumberFormat="1" applyFont="1" applyFill="1" applyBorder="1"/>
    <xf numFmtId="167" fontId="44" fillId="0" borderId="0" xfId="23" applyNumberFormat="1" applyFont="1" applyFill="1" applyBorder="1" applyAlignment="1">
      <alignment horizontal="center" vertical="center"/>
    </xf>
    <xf numFmtId="0" fontId="50" fillId="0" borderId="0" xfId="25" applyFont="1" applyAlignment="1">
      <alignment horizontal="justify" vertical="top" wrapText="1"/>
    </xf>
    <xf numFmtId="0" fontId="49" fillId="0" borderId="0" xfId="25" applyFont="1" applyAlignment="1">
      <alignment horizontal="center"/>
    </xf>
    <xf numFmtId="0" fontId="51" fillId="0" borderId="0" xfId="25" applyFont="1" applyAlignment="1">
      <alignment horizontal="justify" vertical="top" wrapText="1"/>
    </xf>
    <xf numFmtId="0" fontId="50" fillId="0" borderId="0" xfId="25" applyFont="1" applyAlignment="1">
      <alignment horizontal="right"/>
    </xf>
    <xf numFmtId="0" fontId="50" fillId="0" borderId="0" xfId="25" applyFont="1" applyAlignment="1">
      <alignment horizontal="center"/>
    </xf>
    <xf numFmtId="49" fontId="3" fillId="0" borderId="0" xfId="0" applyNumberFormat="1" applyFont="1" applyFill="1" applyAlignment="1">
      <alignment horizontal="left" vertical="top" wrapText="1"/>
    </xf>
    <xf numFmtId="49" fontId="48" fillId="0" borderId="0" xfId="0" applyNumberFormat="1" applyFont="1" applyFill="1" applyBorder="1" applyAlignment="1">
      <alignment horizontal="left" vertical="top" wrapText="1"/>
    </xf>
    <xf numFmtId="0" fontId="3" fillId="0" borderId="0" xfId="0" applyNumberFormat="1" applyFont="1" applyFill="1" applyAlignment="1">
      <alignment horizontal="left" vertical="top" wrapText="1"/>
    </xf>
    <xf numFmtId="49" fontId="48" fillId="0" borderId="0" xfId="0" applyNumberFormat="1" applyFont="1" applyFill="1" applyAlignment="1">
      <alignment horizontal="left" vertical="top" wrapText="1"/>
    </xf>
    <xf numFmtId="0" fontId="3" fillId="0" borderId="0" xfId="0" applyFont="1" applyFill="1" applyAlignment="1">
      <alignment horizontal="left" wrapText="1"/>
    </xf>
    <xf numFmtId="0" fontId="4" fillId="0" borderId="0" xfId="0" applyNumberFormat="1" applyFont="1" applyFill="1" applyBorder="1" applyAlignment="1">
      <alignment horizontal="left" vertical="top" wrapText="1"/>
    </xf>
    <xf numFmtId="49" fontId="3" fillId="0" borderId="0" xfId="0" applyNumberFormat="1" applyFont="1" applyFill="1" applyAlignment="1">
      <alignment horizontal="justify" vertical="top" wrapText="1"/>
    </xf>
    <xf numFmtId="0" fontId="5" fillId="0" borderId="0" xfId="0" applyNumberFormat="1" applyFont="1" applyAlignment="1">
      <alignment horizontal="left" vertical="top" wrapText="1"/>
    </xf>
    <xf numFmtId="0" fontId="5" fillId="0" borderId="0" xfId="10" applyFont="1" applyAlignment="1">
      <alignment horizontal="left" vertical="top" wrapText="1"/>
    </xf>
    <xf numFmtId="49" fontId="13" fillId="0" borderId="0" xfId="10" applyNumberFormat="1" applyFont="1" applyAlignment="1">
      <alignment horizontal="left" vertical="top" wrapText="1"/>
    </xf>
    <xf numFmtId="0" fontId="5" fillId="0" borderId="0" xfId="10" applyFont="1" applyAlignment="1">
      <alignment horizontal="left" vertical="center" wrapText="1"/>
    </xf>
    <xf numFmtId="0" fontId="5" fillId="0" borderId="10" xfId="10" applyFont="1" applyBorder="1" applyAlignment="1">
      <alignment horizontal="center"/>
    </xf>
    <xf numFmtId="0" fontId="5" fillId="0" borderId="9" xfId="10" applyFont="1" applyBorder="1" applyAlignment="1">
      <alignment horizontal="center"/>
    </xf>
    <xf numFmtId="0" fontId="5" fillId="0" borderId="11" xfId="10" applyFont="1" applyBorder="1" applyAlignment="1">
      <alignment horizontal="center"/>
    </xf>
    <xf numFmtId="0" fontId="5" fillId="0" borderId="0" xfId="10" applyFont="1" applyBorder="1" applyAlignment="1">
      <alignment horizontal="left" vertical="top" wrapText="1"/>
    </xf>
    <xf numFmtId="0" fontId="13" fillId="3" borderId="0" xfId="10" applyFont="1" applyFill="1" applyBorder="1" applyAlignment="1">
      <alignment horizontal="left"/>
    </xf>
    <xf numFmtId="0" fontId="13" fillId="3" borderId="13" xfId="10" applyFont="1" applyFill="1" applyBorder="1" applyAlignment="1">
      <alignment horizontal="left"/>
    </xf>
    <xf numFmtId="0" fontId="13" fillId="0" borderId="0" xfId="10" applyFont="1" applyFill="1" applyAlignment="1">
      <alignment horizontal="left"/>
    </xf>
    <xf numFmtId="0" fontId="13" fillId="3" borderId="10" xfId="10" applyFont="1" applyFill="1" applyBorder="1" applyAlignment="1">
      <alignment horizontal="left"/>
    </xf>
    <xf numFmtId="0" fontId="13" fillId="3" borderId="9" xfId="10" applyFont="1" applyFill="1" applyBorder="1" applyAlignment="1">
      <alignment horizontal="left"/>
    </xf>
    <xf numFmtId="0" fontId="5" fillId="0" borderId="0" xfId="11" applyFont="1" applyFill="1" applyBorder="1" applyAlignment="1" applyProtection="1">
      <alignment horizontal="left" vertical="top" wrapText="1"/>
      <protection hidden="1"/>
    </xf>
    <xf numFmtId="0" fontId="5" fillId="0" borderId="0" xfId="0" applyFont="1" applyAlignment="1">
      <alignment horizontal="left" vertical="top" wrapText="1"/>
    </xf>
    <xf numFmtId="0" fontId="13" fillId="0" borderId="0" xfId="10" applyFont="1" applyAlignment="1">
      <alignment horizontal="left" vertical="top" wrapText="1"/>
    </xf>
    <xf numFmtId="0" fontId="5" fillId="0" borderId="0" xfId="21" quotePrefix="1" applyNumberFormat="1" applyFont="1" applyAlignment="1">
      <alignment horizontal="left" vertical="center" wrapText="1"/>
    </xf>
    <xf numFmtId="0" fontId="8" fillId="4" borderId="21" xfId="10" applyFont="1" applyFill="1" applyBorder="1" applyAlignment="1">
      <alignment horizontal="right"/>
    </xf>
    <xf numFmtId="0" fontId="8" fillId="4" borderId="4" xfId="10" applyFont="1" applyFill="1" applyBorder="1" applyAlignment="1">
      <alignment horizontal="right"/>
    </xf>
    <xf numFmtId="0" fontId="8" fillId="4" borderId="23" xfId="10" applyFont="1" applyFill="1" applyBorder="1" applyAlignment="1">
      <alignment horizontal="right"/>
    </xf>
    <xf numFmtId="0" fontId="13" fillId="3" borderId="0" xfId="10" applyFont="1" applyFill="1" applyAlignment="1">
      <alignment horizontal="left"/>
    </xf>
    <xf numFmtId="0" fontId="13" fillId="3" borderId="0" xfId="10" applyFont="1" applyFill="1" applyAlignment="1">
      <alignment horizontal="right"/>
    </xf>
    <xf numFmtId="0" fontId="20" fillId="0" borderId="2" xfId="23" applyFont="1" applyFill="1" applyBorder="1" applyAlignment="1">
      <alignment horizontal="center" vertical="center"/>
    </xf>
    <xf numFmtId="0" fontId="36" fillId="0" borderId="0" xfId="23" applyFont="1" applyFill="1" applyBorder="1" applyAlignment="1">
      <alignment horizontal="center" vertical="center"/>
    </xf>
    <xf numFmtId="4" fontId="34" fillId="0" borderId="0" xfId="23" applyNumberFormat="1" applyFont="1" applyFill="1" applyBorder="1" applyAlignment="1">
      <alignment vertical="center"/>
    </xf>
    <xf numFmtId="167" fontId="34" fillId="0" borderId="0" xfId="23" applyNumberFormat="1" applyFont="1" applyFill="1" applyBorder="1" applyAlignment="1">
      <alignment vertical="center"/>
    </xf>
    <xf numFmtId="4" fontId="36" fillId="0" borderId="0" xfId="23" applyNumberFormat="1" applyFont="1" applyFill="1" applyBorder="1" applyAlignment="1">
      <alignment horizontal="center" vertical="center"/>
    </xf>
    <xf numFmtId="0" fontId="35" fillId="0" borderId="0" xfId="23" applyFont="1" applyFill="1" applyBorder="1" applyAlignment="1">
      <alignment horizontal="right" wrapText="1"/>
    </xf>
    <xf numFmtId="0" fontId="1" fillId="0" borderId="0" xfId="23" applyFont="1" applyBorder="1" applyAlignment="1">
      <alignment horizontal="right"/>
    </xf>
    <xf numFmtId="0" fontId="52" fillId="0" borderId="0" xfId="23" applyFont="1" applyFill="1" applyBorder="1" applyAlignment="1">
      <alignment horizontal="right" vertical="top" wrapText="1"/>
    </xf>
    <xf numFmtId="0" fontId="45" fillId="0" borderId="0" xfId="23" applyFont="1" applyFill="1" applyBorder="1" applyAlignment="1">
      <alignment horizontal="left" vertical="center" wrapText="1"/>
    </xf>
    <xf numFmtId="0" fontId="1" fillId="0" borderId="0" xfId="23" applyBorder="1" applyAlignment="1">
      <alignment horizontal="center" vertical="center"/>
    </xf>
    <xf numFmtId="0" fontId="9" fillId="0" borderId="4" xfId="0" applyFont="1" applyFill="1" applyBorder="1" applyAlignment="1">
      <alignment horizontal="left" vertical="center" wrapText="1"/>
    </xf>
    <xf numFmtId="0" fontId="9" fillId="0" borderId="7" xfId="0" applyFont="1" applyFill="1" applyBorder="1" applyAlignment="1">
      <alignment horizontal="left" vertical="center" wrapText="1"/>
    </xf>
    <xf numFmtId="49" fontId="9" fillId="0" borderId="6" xfId="0" applyNumberFormat="1" applyFont="1" applyFill="1" applyBorder="1" applyAlignment="1" applyProtection="1">
      <alignment horizontal="center" vertical="center" wrapText="1"/>
    </xf>
    <xf numFmtId="0" fontId="12" fillId="0" borderId="28" xfId="0" applyFont="1" applyBorder="1"/>
    <xf numFmtId="0" fontId="12" fillId="0" borderId="29" xfId="0" applyFont="1" applyBorder="1"/>
    <xf numFmtId="0" fontId="12" fillId="0" borderId="30" xfId="0" applyFont="1" applyBorder="1"/>
    <xf numFmtId="167" fontId="12" fillId="0" borderId="31" xfId="0" applyNumberFormat="1" applyFont="1" applyBorder="1"/>
    <xf numFmtId="0" fontId="12" fillId="0" borderId="32" xfId="0" applyFont="1" applyBorder="1"/>
    <xf numFmtId="0" fontId="12" fillId="0" borderId="13" xfId="0" applyFont="1" applyBorder="1"/>
    <xf numFmtId="167" fontId="12" fillId="0" borderId="13" xfId="0" applyNumberFormat="1" applyFont="1" applyBorder="1"/>
    <xf numFmtId="164" fontId="12" fillId="0" borderId="13" xfId="0" applyNumberFormat="1" applyFont="1" applyBorder="1"/>
    <xf numFmtId="0" fontId="18" fillId="0" borderId="0" xfId="0" applyFont="1" applyAlignment="1">
      <alignment horizontal="center"/>
    </xf>
    <xf numFmtId="0" fontId="18" fillId="0" borderId="24" xfId="0" applyFont="1" applyBorder="1"/>
    <xf numFmtId="0" fontId="18" fillId="0" borderId="25" xfId="0" applyFont="1" applyBorder="1"/>
    <xf numFmtId="0" fontId="18" fillId="0" borderId="26" xfId="0" applyFont="1" applyBorder="1"/>
    <xf numFmtId="167" fontId="18" fillId="0" borderId="27" xfId="0" applyNumberFormat="1" applyFont="1" applyBorder="1"/>
  </cellXfs>
  <cellStyles count="26">
    <cellStyle name="Comma" xfId="1" builtinId="3"/>
    <cellStyle name="Comma 2" xfId="6"/>
    <cellStyle name="Comma 3" xfId="8"/>
    <cellStyle name="Currency 2" xfId="9"/>
    <cellStyle name="kolona A" xfId="12"/>
    <cellStyle name="kolona B" xfId="13"/>
    <cellStyle name="kolona F" xfId="14"/>
    <cellStyle name="kolona G" xfId="15"/>
    <cellStyle name="Normal" xfId="0" builtinId="0"/>
    <cellStyle name="Normal 2" xfId="2"/>
    <cellStyle name="Normal 2 2" xfId="4"/>
    <cellStyle name="Normal 2 3" xfId="11"/>
    <cellStyle name="Normal 2 4" xfId="16"/>
    <cellStyle name="Normal 2 5" xfId="17"/>
    <cellStyle name="Normal 2 6" xfId="18"/>
    <cellStyle name="Normal 3" xfId="5"/>
    <cellStyle name="Normal 4" xfId="7"/>
    <cellStyle name="Normal 5" xfId="10"/>
    <cellStyle name="Normal 5 2" xfId="25"/>
    <cellStyle name="Normal 6" xfId="22"/>
    <cellStyle name="Normal 6 2" xfId="23"/>
    <cellStyle name="Normal 7" xfId="3"/>
    <cellStyle name="Normal_Marcius_radna_A" xfId="24"/>
    <cellStyle name="Normal1" xfId="19"/>
    <cellStyle name="Obično_S5 i S7-GRAD-OBRT" xfId="20"/>
    <cellStyle name="Style 1"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2</xdr:col>
      <xdr:colOff>155489</xdr:colOff>
      <xdr:row>1</xdr:row>
      <xdr:rowOff>0</xdr:rowOff>
    </xdr:to>
    <xdr:pic>
      <xdr:nvPicPr>
        <xdr:cNvPr id="68" name="Picture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cstate="print"/>
        <a:stretch>
          <a:fillRect/>
        </a:stretch>
      </xdr:blipFill>
      <xdr:spPr>
        <a:xfrm>
          <a:off x="361950" y="78886049"/>
          <a:ext cx="2241464" cy="0"/>
        </a:xfrm>
        <a:prstGeom prst="rect">
          <a:avLst/>
        </a:prstGeom>
      </xdr:spPr>
    </xdr:pic>
    <xdr:clientData/>
  </xdr:twoCellAnchor>
  <xdr:twoCellAnchor editAs="oneCell">
    <xdr:from>
      <xdr:col>1</xdr:col>
      <xdr:colOff>72060</xdr:colOff>
      <xdr:row>1</xdr:row>
      <xdr:rowOff>0</xdr:rowOff>
    </xdr:from>
    <xdr:to>
      <xdr:col>3</xdr:col>
      <xdr:colOff>436080</xdr:colOff>
      <xdr:row>1</xdr:row>
      <xdr:rowOff>0</xdr:rowOff>
    </xdr:to>
    <xdr:pic>
      <xdr:nvPicPr>
        <xdr:cNvPr id="71" name="Picture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cstate="print"/>
        <a:stretch>
          <a:fillRect/>
        </a:stretch>
      </xdr:blipFill>
      <xdr:spPr>
        <a:xfrm>
          <a:off x="386385" y="85925024"/>
          <a:ext cx="2897670" cy="0"/>
        </a:xfrm>
        <a:prstGeom prst="rect">
          <a:avLst/>
        </a:prstGeom>
      </xdr:spPr>
    </xdr:pic>
    <xdr:clientData/>
  </xdr:twoCellAnchor>
  <xdr:twoCellAnchor editAs="oneCell">
    <xdr:from>
      <xdr:col>1</xdr:col>
      <xdr:colOff>51186</xdr:colOff>
      <xdr:row>34</xdr:row>
      <xdr:rowOff>41413</xdr:rowOff>
    </xdr:from>
    <xdr:to>
      <xdr:col>3</xdr:col>
      <xdr:colOff>156099</xdr:colOff>
      <xdr:row>35</xdr:row>
      <xdr:rowOff>41414</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stretch>
          <a:fillRect/>
        </a:stretch>
      </xdr:blipFill>
      <xdr:spPr>
        <a:xfrm>
          <a:off x="365511" y="13709788"/>
          <a:ext cx="2638563" cy="1295401"/>
        </a:xfrm>
        <a:prstGeom prst="rect">
          <a:avLst/>
        </a:prstGeom>
      </xdr:spPr>
    </xdr:pic>
    <xdr:clientData/>
  </xdr:twoCellAnchor>
  <xdr:twoCellAnchor editAs="oneCell">
    <xdr:from>
      <xdr:col>1</xdr:col>
      <xdr:colOff>49282</xdr:colOff>
      <xdr:row>40</xdr:row>
      <xdr:rowOff>24848</xdr:rowOff>
    </xdr:from>
    <xdr:to>
      <xdr:col>2</xdr:col>
      <xdr:colOff>281609</xdr:colOff>
      <xdr:row>40</xdr:row>
      <xdr:rowOff>1028700</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stretch>
          <a:fillRect/>
        </a:stretch>
      </xdr:blipFill>
      <xdr:spPr>
        <a:xfrm>
          <a:off x="306457" y="7016198"/>
          <a:ext cx="2365927" cy="1003852"/>
        </a:xfrm>
        <a:prstGeom prst="rect">
          <a:avLst/>
        </a:prstGeom>
      </xdr:spPr>
    </xdr:pic>
    <xdr:clientData/>
  </xdr:twoCellAnchor>
  <xdr:twoCellAnchor editAs="oneCell">
    <xdr:from>
      <xdr:col>1</xdr:col>
      <xdr:colOff>23032</xdr:colOff>
      <xdr:row>44</xdr:row>
      <xdr:rowOff>149087</xdr:rowOff>
    </xdr:from>
    <xdr:to>
      <xdr:col>2</xdr:col>
      <xdr:colOff>207615</xdr:colOff>
      <xdr:row>44</xdr:row>
      <xdr:rowOff>1276350</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cstate="print"/>
        <a:stretch>
          <a:fillRect/>
        </a:stretch>
      </xdr:blipFill>
      <xdr:spPr>
        <a:xfrm>
          <a:off x="280207" y="10778987"/>
          <a:ext cx="2318183" cy="1127263"/>
        </a:xfrm>
        <a:prstGeom prst="rect">
          <a:avLst/>
        </a:prstGeom>
      </xdr:spPr>
    </xdr:pic>
    <xdr:clientData/>
  </xdr:twoCellAnchor>
  <xdr:twoCellAnchor editAs="oneCell">
    <xdr:from>
      <xdr:col>1</xdr:col>
      <xdr:colOff>105189</xdr:colOff>
      <xdr:row>48</xdr:row>
      <xdr:rowOff>99391</xdr:rowOff>
    </xdr:from>
    <xdr:to>
      <xdr:col>3</xdr:col>
      <xdr:colOff>2047</xdr:colOff>
      <xdr:row>49</xdr:row>
      <xdr:rowOff>1656</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cstate="print"/>
        <a:stretch>
          <a:fillRect/>
        </a:stretch>
      </xdr:blipFill>
      <xdr:spPr>
        <a:xfrm>
          <a:off x="419514" y="25397791"/>
          <a:ext cx="2430508" cy="1350065"/>
        </a:xfrm>
        <a:prstGeom prst="rect">
          <a:avLst/>
        </a:prstGeom>
      </xdr:spPr>
    </xdr:pic>
    <xdr:clientData/>
  </xdr:twoCellAnchor>
  <xdr:twoCellAnchor editAs="oneCell">
    <xdr:from>
      <xdr:col>1</xdr:col>
      <xdr:colOff>310597</xdr:colOff>
      <xdr:row>52</xdr:row>
      <xdr:rowOff>80754</xdr:rowOff>
    </xdr:from>
    <xdr:to>
      <xdr:col>2</xdr:col>
      <xdr:colOff>107673</xdr:colOff>
      <xdr:row>52</xdr:row>
      <xdr:rowOff>1809749</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cstate="print"/>
        <a:stretch>
          <a:fillRect/>
        </a:stretch>
      </xdr:blipFill>
      <xdr:spPr>
        <a:xfrm>
          <a:off x="567772" y="18930729"/>
          <a:ext cx="1930676" cy="1728995"/>
        </a:xfrm>
        <a:prstGeom prst="rect">
          <a:avLst/>
        </a:prstGeom>
      </xdr:spPr>
    </xdr:pic>
    <xdr:clientData/>
  </xdr:twoCellAnchor>
  <xdr:twoCellAnchor editAs="oneCell">
    <xdr:from>
      <xdr:col>1</xdr:col>
      <xdr:colOff>50412</xdr:colOff>
      <xdr:row>56</xdr:row>
      <xdr:rowOff>57150</xdr:rowOff>
    </xdr:from>
    <xdr:to>
      <xdr:col>3</xdr:col>
      <xdr:colOff>250348</xdr:colOff>
      <xdr:row>57</xdr:row>
      <xdr:rowOff>2899</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8" cstate="print"/>
        <a:stretch>
          <a:fillRect/>
        </a:stretch>
      </xdr:blipFill>
      <xdr:spPr>
        <a:xfrm>
          <a:off x="364737" y="34175700"/>
          <a:ext cx="2733586" cy="1955524"/>
        </a:xfrm>
        <a:prstGeom prst="rect">
          <a:avLst/>
        </a:prstGeom>
      </xdr:spPr>
    </xdr:pic>
    <xdr:clientData/>
  </xdr:twoCellAnchor>
  <xdr:twoCellAnchor editAs="oneCell">
    <xdr:from>
      <xdr:col>1</xdr:col>
      <xdr:colOff>95249</xdr:colOff>
      <xdr:row>66</xdr:row>
      <xdr:rowOff>0</xdr:rowOff>
    </xdr:from>
    <xdr:to>
      <xdr:col>2</xdr:col>
      <xdr:colOff>161924</xdr:colOff>
      <xdr:row>67</xdr:row>
      <xdr:rowOff>842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cstate="print"/>
        <a:stretch>
          <a:fillRect/>
        </a:stretch>
      </xdr:blipFill>
      <xdr:spPr>
        <a:xfrm>
          <a:off x="409574" y="43719750"/>
          <a:ext cx="2200275" cy="1562942"/>
        </a:xfrm>
        <a:prstGeom prst="rect">
          <a:avLst/>
        </a:prstGeom>
      </xdr:spPr>
    </xdr:pic>
    <xdr:clientData/>
  </xdr:twoCellAnchor>
  <xdr:twoCellAnchor editAs="oneCell">
    <xdr:from>
      <xdr:col>1</xdr:col>
      <xdr:colOff>173934</xdr:colOff>
      <xdr:row>70</xdr:row>
      <xdr:rowOff>65017</xdr:rowOff>
    </xdr:from>
    <xdr:to>
      <xdr:col>1</xdr:col>
      <xdr:colOff>2120347</xdr:colOff>
      <xdr:row>71</xdr:row>
      <xdr:rowOff>31887</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stretch>
          <a:fillRect/>
        </a:stretch>
      </xdr:blipFill>
      <xdr:spPr>
        <a:xfrm>
          <a:off x="488259" y="47728117"/>
          <a:ext cx="1946413" cy="1948070"/>
        </a:xfrm>
        <a:prstGeom prst="rect">
          <a:avLst/>
        </a:prstGeom>
      </xdr:spPr>
    </xdr:pic>
    <xdr:clientData/>
  </xdr:twoCellAnchor>
  <xdr:twoCellAnchor editAs="oneCell">
    <xdr:from>
      <xdr:col>1</xdr:col>
      <xdr:colOff>133349</xdr:colOff>
      <xdr:row>60</xdr:row>
      <xdr:rowOff>2143125</xdr:rowOff>
    </xdr:from>
    <xdr:to>
      <xdr:col>1</xdr:col>
      <xdr:colOff>2033380</xdr:colOff>
      <xdr:row>61</xdr:row>
      <xdr:rowOff>1608275</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11" cstate="print"/>
        <a:srcRect t="4150"/>
        <a:stretch/>
      </xdr:blipFill>
      <xdr:spPr>
        <a:xfrm>
          <a:off x="390524" y="28089225"/>
          <a:ext cx="1900031" cy="1951175"/>
        </a:xfrm>
        <a:prstGeom prst="rect">
          <a:avLst/>
        </a:prstGeom>
      </xdr:spPr>
    </xdr:pic>
    <xdr:clientData/>
  </xdr:twoCellAnchor>
  <xdr:twoCellAnchor editAs="oneCell">
    <xdr:from>
      <xdr:col>1</xdr:col>
      <xdr:colOff>149087</xdr:colOff>
      <xdr:row>74</xdr:row>
      <xdr:rowOff>66261</xdr:rowOff>
    </xdr:from>
    <xdr:to>
      <xdr:col>2</xdr:col>
      <xdr:colOff>190500</xdr:colOff>
      <xdr:row>74</xdr:row>
      <xdr:rowOff>1666875</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stretch>
          <a:fillRect/>
        </a:stretch>
      </xdr:blipFill>
      <xdr:spPr>
        <a:xfrm>
          <a:off x="406262" y="41623836"/>
          <a:ext cx="2175013" cy="1600614"/>
        </a:xfrm>
        <a:prstGeom prst="rect">
          <a:avLst/>
        </a:prstGeom>
      </xdr:spPr>
    </xdr:pic>
    <xdr:clientData/>
  </xdr:twoCellAnchor>
  <xdr:twoCellAnchor editAs="oneCell">
    <xdr:from>
      <xdr:col>1</xdr:col>
      <xdr:colOff>100633</xdr:colOff>
      <xdr:row>79</xdr:row>
      <xdr:rowOff>45140</xdr:rowOff>
    </xdr:from>
    <xdr:to>
      <xdr:col>2</xdr:col>
      <xdr:colOff>323022</xdr:colOff>
      <xdr:row>79</xdr:row>
      <xdr:rowOff>1752599</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3" cstate="print"/>
        <a:stretch>
          <a:fillRect/>
        </a:stretch>
      </xdr:blipFill>
      <xdr:spPr>
        <a:xfrm>
          <a:off x="357808" y="46003265"/>
          <a:ext cx="2355989" cy="1707459"/>
        </a:xfrm>
        <a:prstGeom prst="rect">
          <a:avLst/>
        </a:prstGeom>
      </xdr:spPr>
    </xdr:pic>
    <xdr:clientData/>
  </xdr:twoCellAnchor>
  <xdr:twoCellAnchor editAs="oneCell">
    <xdr:from>
      <xdr:col>1</xdr:col>
      <xdr:colOff>124239</xdr:colOff>
      <xdr:row>84</xdr:row>
      <xdr:rowOff>36123</xdr:rowOff>
    </xdr:from>
    <xdr:to>
      <xdr:col>2</xdr:col>
      <xdr:colOff>173935</xdr:colOff>
      <xdr:row>84</xdr:row>
      <xdr:rowOff>1895475</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4" cstate="print"/>
        <a:stretch>
          <a:fillRect/>
        </a:stretch>
      </xdr:blipFill>
      <xdr:spPr>
        <a:xfrm>
          <a:off x="381414" y="50461473"/>
          <a:ext cx="2183296" cy="1859352"/>
        </a:xfrm>
        <a:prstGeom prst="rect">
          <a:avLst/>
        </a:prstGeom>
      </xdr:spPr>
    </xdr:pic>
    <xdr:clientData/>
  </xdr:twoCellAnchor>
  <xdr:twoCellAnchor editAs="oneCell">
    <xdr:from>
      <xdr:col>1</xdr:col>
      <xdr:colOff>88759</xdr:colOff>
      <xdr:row>89</xdr:row>
      <xdr:rowOff>81998</xdr:rowOff>
    </xdr:from>
    <xdr:to>
      <xdr:col>3</xdr:col>
      <xdr:colOff>285750</xdr:colOff>
      <xdr:row>90</xdr:row>
      <xdr:rowOff>676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5" cstate="print"/>
        <a:stretch>
          <a:fillRect/>
        </a:stretch>
      </xdr:blipFill>
      <xdr:spPr>
        <a:xfrm>
          <a:off x="403084" y="65861648"/>
          <a:ext cx="2730641" cy="1861778"/>
        </a:xfrm>
        <a:prstGeom prst="rect">
          <a:avLst/>
        </a:prstGeom>
      </xdr:spPr>
    </xdr:pic>
    <xdr:clientData/>
  </xdr:twoCellAnchor>
  <xdr:twoCellAnchor editAs="oneCell">
    <xdr:from>
      <xdr:col>1</xdr:col>
      <xdr:colOff>0</xdr:colOff>
      <xdr:row>95</xdr:row>
      <xdr:rowOff>55907</xdr:rowOff>
    </xdr:from>
    <xdr:to>
      <xdr:col>3</xdr:col>
      <xdr:colOff>133349</xdr:colOff>
      <xdr:row>95</xdr:row>
      <xdr:rowOff>2105025</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6" cstate="print"/>
        <a:stretch>
          <a:fillRect/>
        </a:stretch>
      </xdr:blipFill>
      <xdr:spPr>
        <a:xfrm>
          <a:off x="257175" y="60006257"/>
          <a:ext cx="2666999" cy="2049118"/>
        </a:xfrm>
        <a:prstGeom prst="rect">
          <a:avLst/>
        </a:prstGeom>
      </xdr:spPr>
    </xdr:pic>
    <xdr:clientData/>
  </xdr:twoCellAnchor>
  <xdr:twoCellAnchor editAs="oneCell">
    <xdr:from>
      <xdr:col>1</xdr:col>
      <xdr:colOff>171448</xdr:colOff>
      <xdr:row>99</xdr:row>
      <xdr:rowOff>17393</xdr:rowOff>
    </xdr:from>
    <xdr:to>
      <xdr:col>2</xdr:col>
      <xdr:colOff>38100</xdr:colOff>
      <xdr:row>99</xdr:row>
      <xdr:rowOff>2324100</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7" cstate="print"/>
        <a:stretch>
          <a:fillRect/>
        </a:stretch>
      </xdr:blipFill>
      <xdr:spPr>
        <a:xfrm>
          <a:off x="428623" y="64939793"/>
          <a:ext cx="2000252" cy="2306707"/>
        </a:xfrm>
        <a:prstGeom prst="rect">
          <a:avLst/>
        </a:prstGeom>
      </xdr:spPr>
    </xdr:pic>
    <xdr:clientData/>
  </xdr:twoCellAnchor>
  <xdr:twoCellAnchor editAs="oneCell">
    <xdr:from>
      <xdr:col>1</xdr:col>
      <xdr:colOff>298173</xdr:colOff>
      <xdr:row>103</xdr:row>
      <xdr:rowOff>248477</xdr:rowOff>
    </xdr:from>
    <xdr:to>
      <xdr:col>3</xdr:col>
      <xdr:colOff>209550</xdr:colOff>
      <xdr:row>104</xdr:row>
      <xdr:rowOff>4996</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8" cstate="print"/>
        <a:stretch>
          <a:fillRect/>
        </a:stretch>
      </xdr:blipFill>
      <xdr:spPr>
        <a:xfrm>
          <a:off x="612498" y="80658527"/>
          <a:ext cx="2445027" cy="1291231"/>
        </a:xfrm>
        <a:prstGeom prst="rect">
          <a:avLst/>
        </a:prstGeom>
      </xdr:spPr>
    </xdr:pic>
    <xdr:clientData/>
  </xdr:twoCellAnchor>
  <xdr:twoCellAnchor editAs="oneCell">
    <xdr:from>
      <xdr:col>1</xdr:col>
      <xdr:colOff>156955</xdr:colOff>
      <xdr:row>107</xdr:row>
      <xdr:rowOff>166895</xdr:rowOff>
    </xdr:from>
    <xdr:to>
      <xdr:col>3</xdr:col>
      <xdr:colOff>238125</xdr:colOff>
      <xdr:row>108</xdr:row>
      <xdr:rowOff>687</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9" cstate="print"/>
        <a:stretch>
          <a:fillRect/>
        </a:stretch>
      </xdr:blipFill>
      <xdr:spPr>
        <a:xfrm>
          <a:off x="471280" y="85129895"/>
          <a:ext cx="2614820" cy="1872142"/>
        </a:xfrm>
        <a:prstGeom prst="rect">
          <a:avLst/>
        </a:prstGeom>
      </xdr:spPr>
    </xdr:pic>
    <xdr:clientData/>
  </xdr:twoCellAnchor>
  <xdr:twoCellAnchor editAs="oneCell">
    <xdr:from>
      <xdr:col>1</xdr:col>
      <xdr:colOff>109632</xdr:colOff>
      <xdr:row>110</xdr:row>
      <xdr:rowOff>2105024</xdr:rowOff>
    </xdr:from>
    <xdr:to>
      <xdr:col>2</xdr:col>
      <xdr:colOff>292790</xdr:colOff>
      <xdr:row>111</xdr:row>
      <xdr:rowOff>2257424</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0" cstate="print"/>
        <a:srcRect t="4856" b="7493"/>
        <a:stretch/>
      </xdr:blipFill>
      <xdr:spPr>
        <a:xfrm>
          <a:off x="366807" y="78476474"/>
          <a:ext cx="2316758" cy="2257425"/>
        </a:xfrm>
        <a:prstGeom prst="rect">
          <a:avLst/>
        </a:prstGeom>
      </xdr:spPr>
    </xdr:pic>
    <xdr:clientData/>
  </xdr:twoCellAnchor>
  <xdr:twoCellAnchor editAs="oneCell">
    <xdr:from>
      <xdr:col>1</xdr:col>
      <xdr:colOff>310183</xdr:colOff>
      <xdr:row>115</xdr:row>
      <xdr:rowOff>74129</xdr:rowOff>
    </xdr:from>
    <xdr:to>
      <xdr:col>1</xdr:col>
      <xdr:colOff>2112065</xdr:colOff>
      <xdr:row>115</xdr:row>
      <xdr:rowOff>1581150</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1" cstate="print"/>
        <a:stretch>
          <a:fillRect/>
        </a:stretch>
      </xdr:blipFill>
      <xdr:spPr>
        <a:xfrm>
          <a:off x="567358" y="84103679"/>
          <a:ext cx="1801882" cy="1507021"/>
        </a:xfrm>
        <a:prstGeom prst="rect">
          <a:avLst/>
        </a:prstGeom>
      </xdr:spPr>
    </xdr:pic>
    <xdr:clientData/>
  </xdr:twoCellAnchor>
  <xdr:twoCellAnchor editAs="oneCell">
    <xdr:from>
      <xdr:col>1</xdr:col>
      <xdr:colOff>2898</xdr:colOff>
      <xdr:row>118</xdr:row>
      <xdr:rowOff>2074379</xdr:rowOff>
    </xdr:from>
    <xdr:to>
      <xdr:col>3</xdr:col>
      <xdr:colOff>361702</xdr:colOff>
      <xdr:row>119</xdr:row>
      <xdr:rowOff>1524000</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2" cstate="print"/>
        <a:stretch>
          <a:fillRect/>
        </a:stretch>
      </xdr:blipFill>
      <xdr:spPr>
        <a:xfrm>
          <a:off x="260073" y="88266104"/>
          <a:ext cx="2892454" cy="1526071"/>
        </a:xfrm>
        <a:prstGeom prst="rect">
          <a:avLst/>
        </a:prstGeom>
      </xdr:spPr>
    </xdr:pic>
    <xdr:clientData/>
  </xdr:twoCellAnchor>
  <xdr:twoCellAnchor editAs="oneCell">
    <xdr:from>
      <xdr:col>1</xdr:col>
      <xdr:colOff>199611</xdr:colOff>
      <xdr:row>123</xdr:row>
      <xdr:rowOff>25674</xdr:rowOff>
    </xdr:from>
    <xdr:to>
      <xdr:col>2</xdr:col>
      <xdr:colOff>49696</xdr:colOff>
      <xdr:row>123</xdr:row>
      <xdr:rowOff>1657349</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3" cstate="print"/>
        <a:stretch>
          <a:fillRect/>
        </a:stretch>
      </xdr:blipFill>
      <xdr:spPr>
        <a:xfrm>
          <a:off x="456786" y="93056349"/>
          <a:ext cx="1983685" cy="1631675"/>
        </a:xfrm>
        <a:prstGeom prst="rect">
          <a:avLst/>
        </a:prstGeom>
      </xdr:spPr>
    </xdr:pic>
    <xdr:clientData/>
  </xdr:twoCellAnchor>
  <xdr:twoCellAnchor editAs="oneCell">
    <xdr:from>
      <xdr:col>1</xdr:col>
      <xdr:colOff>135422</xdr:colOff>
      <xdr:row>128</xdr:row>
      <xdr:rowOff>190086</xdr:rowOff>
    </xdr:from>
    <xdr:to>
      <xdr:col>3</xdr:col>
      <xdr:colOff>247586</xdr:colOff>
      <xdr:row>128</xdr:row>
      <xdr:rowOff>1485900</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4" cstate="print"/>
        <a:stretch>
          <a:fillRect/>
        </a:stretch>
      </xdr:blipFill>
      <xdr:spPr>
        <a:xfrm>
          <a:off x="392597" y="97649886"/>
          <a:ext cx="2645814" cy="1295814"/>
        </a:xfrm>
        <a:prstGeom prst="rect">
          <a:avLst/>
        </a:prstGeom>
      </xdr:spPr>
    </xdr:pic>
    <xdr:clientData/>
  </xdr:twoCellAnchor>
  <xdr:twoCellAnchor editAs="oneCell">
    <xdr:from>
      <xdr:col>0</xdr:col>
      <xdr:colOff>229456</xdr:colOff>
      <xdr:row>132</xdr:row>
      <xdr:rowOff>85725</xdr:rowOff>
    </xdr:from>
    <xdr:to>
      <xdr:col>3</xdr:col>
      <xdr:colOff>188038</xdr:colOff>
      <xdr:row>133</xdr:row>
      <xdr:rowOff>0</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5" cstate="print"/>
        <a:stretch>
          <a:fillRect/>
        </a:stretch>
      </xdr:blipFill>
      <xdr:spPr>
        <a:xfrm>
          <a:off x="229456" y="112214025"/>
          <a:ext cx="2806557" cy="1362075"/>
        </a:xfrm>
        <a:prstGeom prst="rect">
          <a:avLst/>
        </a:prstGeom>
      </xdr:spPr>
    </xdr:pic>
    <xdr:clientData/>
  </xdr:twoCellAnchor>
  <xdr:twoCellAnchor editAs="oneCell">
    <xdr:from>
      <xdr:col>1</xdr:col>
      <xdr:colOff>201267</xdr:colOff>
      <xdr:row>136</xdr:row>
      <xdr:rowOff>159440</xdr:rowOff>
    </xdr:from>
    <xdr:to>
      <xdr:col>2</xdr:col>
      <xdr:colOff>207658</xdr:colOff>
      <xdr:row>137</xdr:row>
      <xdr:rowOff>1242</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6" cstate="print"/>
        <a:stretch>
          <a:fillRect/>
        </a:stretch>
      </xdr:blipFill>
      <xdr:spPr>
        <a:xfrm>
          <a:off x="515592" y="116669240"/>
          <a:ext cx="2139991" cy="1308652"/>
        </a:xfrm>
        <a:prstGeom prst="rect">
          <a:avLst/>
        </a:prstGeom>
      </xdr:spPr>
    </xdr:pic>
    <xdr:clientData/>
  </xdr:twoCellAnchor>
  <xdr:twoCellAnchor editAs="oneCell">
    <xdr:from>
      <xdr:col>1</xdr:col>
      <xdr:colOff>106017</xdr:colOff>
      <xdr:row>140</xdr:row>
      <xdr:rowOff>19463</xdr:rowOff>
    </xdr:from>
    <xdr:to>
      <xdr:col>3</xdr:col>
      <xdr:colOff>389283</xdr:colOff>
      <xdr:row>140</xdr:row>
      <xdr:rowOff>1876424</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7" cstate="print"/>
        <a:stretch>
          <a:fillRect/>
        </a:stretch>
      </xdr:blipFill>
      <xdr:spPr>
        <a:xfrm>
          <a:off x="363192" y="110099888"/>
          <a:ext cx="2816916" cy="1856961"/>
        </a:xfrm>
        <a:prstGeom prst="rect">
          <a:avLst/>
        </a:prstGeom>
      </xdr:spPr>
    </xdr:pic>
    <xdr:clientData/>
  </xdr:twoCellAnchor>
  <xdr:twoCellAnchor editAs="oneCell">
    <xdr:from>
      <xdr:col>1</xdr:col>
      <xdr:colOff>26088</xdr:colOff>
      <xdr:row>144</xdr:row>
      <xdr:rowOff>68332</xdr:rowOff>
    </xdr:from>
    <xdr:to>
      <xdr:col>3</xdr:col>
      <xdr:colOff>505239</xdr:colOff>
      <xdr:row>144</xdr:row>
      <xdr:rowOff>1933575</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8" cstate="print"/>
        <a:stretch>
          <a:fillRect/>
        </a:stretch>
      </xdr:blipFill>
      <xdr:spPr>
        <a:xfrm>
          <a:off x="283263" y="114701707"/>
          <a:ext cx="3012801" cy="1865243"/>
        </a:xfrm>
        <a:prstGeom prst="rect">
          <a:avLst/>
        </a:prstGeom>
      </xdr:spPr>
    </xdr:pic>
    <xdr:clientData/>
  </xdr:twoCellAnchor>
  <xdr:twoCellAnchor editAs="oneCell">
    <xdr:from>
      <xdr:col>1</xdr:col>
      <xdr:colOff>85310</xdr:colOff>
      <xdr:row>148</xdr:row>
      <xdr:rowOff>2162175</xdr:rowOff>
    </xdr:from>
    <xdr:to>
      <xdr:col>2</xdr:col>
      <xdr:colOff>217004</xdr:colOff>
      <xdr:row>149</xdr:row>
      <xdr:rowOff>2009875</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29" cstate="print"/>
        <a:srcRect t="6528"/>
        <a:stretch/>
      </xdr:blipFill>
      <xdr:spPr>
        <a:xfrm>
          <a:off x="342485" y="118424325"/>
          <a:ext cx="2265294" cy="2152750"/>
        </a:xfrm>
        <a:prstGeom prst="rect">
          <a:avLst/>
        </a:prstGeom>
      </xdr:spPr>
    </xdr:pic>
    <xdr:clientData/>
  </xdr:twoCellAnchor>
  <xdr:twoCellAnchor editAs="oneCell">
    <xdr:from>
      <xdr:col>1</xdr:col>
      <xdr:colOff>98977</xdr:colOff>
      <xdr:row>154</xdr:row>
      <xdr:rowOff>11180</xdr:rowOff>
    </xdr:from>
    <xdr:to>
      <xdr:col>2</xdr:col>
      <xdr:colOff>9525</xdr:colOff>
      <xdr:row>155</xdr:row>
      <xdr:rowOff>57150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0" cstate="print"/>
        <a:stretch>
          <a:fillRect/>
        </a:stretch>
      </xdr:blipFill>
      <xdr:spPr>
        <a:xfrm>
          <a:off x="356152" y="124817255"/>
          <a:ext cx="2044148" cy="2170045"/>
        </a:xfrm>
        <a:prstGeom prst="rect">
          <a:avLst/>
        </a:prstGeom>
      </xdr:spPr>
    </xdr:pic>
    <xdr:clientData/>
  </xdr:twoCellAnchor>
  <xdr:twoCellAnchor editAs="oneCell">
    <xdr:from>
      <xdr:col>1</xdr:col>
      <xdr:colOff>169379</xdr:colOff>
      <xdr:row>158</xdr:row>
      <xdr:rowOff>231084</xdr:rowOff>
    </xdr:from>
    <xdr:to>
      <xdr:col>3</xdr:col>
      <xdr:colOff>152400</xdr:colOff>
      <xdr:row>159</xdr:row>
      <xdr:rowOff>6852</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1" cstate="print"/>
        <a:stretch>
          <a:fillRect/>
        </a:stretch>
      </xdr:blipFill>
      <xdr:spPr>
        <a:xfrm>
          <a:off x="483704" y="140239059"/>
          <a:ext cx="2516671" cy="1814907"/>
        </a:xfrm>
        <a:prstGeom prst="rect">
          <a:avLst/>
        </a:prstGeom>
      </xdr:spPr>
    </xdr:pic>
    <xdr:clientData/>
  </xdr:twoCellAnchor>
  <xdr:twoCellAnchor editAs="oneCell">
    <xdr:from>
      <xdr:col>1</xdr:col>
      <xdr:colOff>47625</xdr:colOff>
      <xdr:row>167</xdr:row>
      <xdr:rowOff>0</xdr:rowOff>
    </xdr:from>
    <xdr:to>
      <xdr:col>2</xdr:col>
      <xdr:colOff>155489</xdr:colOff>
      <xdr:row>167</xdr:row>
      <xdr:rowOff>0</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stretch>
          <a:fillRect/>
        </a:stretch>
      </xdr:blipFill>
      <xdr:spPr>
        <a:xfrm>
          <a:off x="304800" y="53568600"/>
          <a:ext cx="2241464" cy="0"/>
        </a:xfrm>
        <a:prstGeom prst="rect">
          <a:avLst/>
        </a:prstGeom>
      </xdr:spPr>
    </xdr:pic>
    <xdr:clientData/>
  </xdr:twoCellAnchor>
  <xdr:twoCellAnchor editAs="oneCell">
    <xdr:from>
      <xdr:col>1</xdr:col>
      <xdr:colOff>72060</xdr:colOff>
      <xdr:row>167</xdr:row>
      <xdr:rowOff>0</xdr:rowOff>
    </xdr:from>
    <xdr:to>
      <xdr:col>3</xdr:col>
      <xdr:colOff>436080</xdr:colOff>
      <xdr:row>167</xdr:row>
      <xdr:rowOff>0</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2" cstate="print"/>
        <a:stretch>
          <a:fillRect/>
        </a:stretch>
      </xdr:blipFill>
      <xdr:spPr>
        <a:xfrm>
          <a:off x="329235" y="53568600"/>
          <a:ext cx="289767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topLeftCell="A16" zoomScaleNormal="100" zoomScaleSheetLayoutView="100" workbookViewId="0">
      <selection activeCell="A4" sqref="A4:I4"/>
    </sheetView>
  </sheetViews>
  <sheetFormatPr defaultRowHeight="11.25" x14ac:dyDescent="0.15"/>
  <cols>
    <col min="1" max="8" width="9.140625" style="148"/>
    <col min="9" max="9" width="11" style="148" customWidth="1"/>
    <col min="10" max="264" width="9.140625" style="148"/>
    <col min="265" max="265" width="11" style="148" customWidth="1"/>
    <col min="266" max="520" width="9.140625" style="148"/>
    <col min="521" max="521" width="11" style="148" customWidth="1"/>
    <col min="522" max="776" width="9.140625" style="148"/>
    <col min="777" max="777" width="11" style="148" customWidth="1"/>
    <col min="778" max="1032" width="9.140625" style="148"/>
    <col min="1033" max="1033" width="11" style="148" customWidth="1"/>
    <col min="1034" max="1288" width="9.140625" style="148"/>
    <col min="1289" max="1289" width="11" style="148" customWidth="1"/>
    <col min="1290" max="1544" width="9.140625" style="148"/>
    <col min="1545" max="1545" width="11" style="148" customWidth="1"/>
    <col min="1546" max="1800" width="9.140625" style="148"/>
    <col min="1801" max="1801" width="11" style="148" customWidth="1"/>
    <col min="1802" max="2056" width="9.140625" style="148"/>
    <col min="2057" max="2057" width="11" style="148" customWidth="1"/>
    <col min="2058" max="2312" width="9.140625" style="148"/>
    <col min="2313" max="2313" width="11" style="148" customWidth="1"/>
    <col min="2314" max="2568" width="9.140625" style="148"/>
    <col min="2569" max="2569" width="11" style="148" customWidth="1"/>
    <col min="2570" max="2824" width="9.140625" style="148"/>
    <col min="2825" max="2825" width="11" style="148" customWidth="1"/>
    <col min="2826" max="3080" width="9.140625" style="148"/>
    <col min="3081" max="3081" width="11" style="148" customWidth="1"/>
    <col min="3082" max="3336" width="9.140625" style="148"/>
    <col min="3337" max="3337" width="11" style="148" customWidth="1"/>
    <col min="3338" max="3592" width="9.140625" style="148"/>
    <col min="3593" max="3593" width="11" style="148" customWidth="1"/>
    <col min="3594" max="3848" width="9.140625" style="148"/>
    <col min="3849" max="3849" width="11" style="148" customWidth="1"/>
    <col min="3850" max="4104" width="9.140625" style="148"/>
    <col min="4105" max="4105" width="11" style="148" customWidth="1"/>
    <col min="4106" max="4360" width="9.140625" style="148"/>
    <col min="4361" max="4361" width="11" style="148" customWidth="1"/>
    <col min="4362" max="4616" width="9.140625" style="148"/>
    <col min="4617" max="4617" width="11" style="148" customWidth="1"/>
    <col min="4618" max="4872" width="9.140625" style="148"/>
    <col min="4873" max="4873" width="11" style="148" customWidth="1"/>
    <col min="4874" max="5128" width="9.140625" style="148"/>
    <col min="5129" max="5129" width="11" style="148" customWidth="1"/>
    <col min="5130" max="5384" width="9.140625" style="148"/>
    <col min="5385" max="5385" width="11" style="148" customWidth="1"/>
    <col min="5386" max="5640" width="9.140625" style="148"/>
    <col min="5641" max="5641" width="11" style="148" customWidth="1"/>
    <col min="5642" max="5896" width="9.140625" style="148"/>
    <col min="5897" max="5897" width="11" style="148" customWidth="1"/>
    <col min="5898" max="6152" width="9.140625" style="148"/>
    <col min="6153" max="6153" width="11" style="148" customWidth="1"/>
    <col min="6154" max="6408" width="9.140625" style="148"/>
    <col min="6409" max="6409" width="11" style="148" customWidth="1"/>
    <col min="6410" max="6664" width="9.140625" style="148"/>
    <col min="6665" max="6665" width="11" style="148" customWidth="1"/>
    <col min="6666" max="6920" width="9.140625" style="148"/>
    <col min="6921" max="6921" width="11" style="148" customWidth="1"/>
    <col min="6922" max="7176" width="9.140625" style="148"/>
    <col min="7177" max="7177" width="11" style="148" customWidth="1"/>
    <col min="7178" max="7432" width="9.140625" style="148"/>
    <col min="7433" max="7433" width="11" style="148" customWidth="1"/>
    <col min="7434" max="7688" width="9.140625" style="148"/>
    <col min="7689" max="7689" width="11" style="148" customWidth="1"/>
    <col min="7690" max="7944" width="9.140625" style="148"/>
    <col min="7945" max="7945" width="11" style="148" customWidth="1"/>
    <col min="7946" max="8200" width="9.140625" style="148"/>
    <col min="8201" max="8201" width="11" style="148" customWidth="1"/>
    <col min="8202" max="8456" width="9.140625" style="148"/>
    <col min="8457" max="8457" width="11" style="148" customWidth="1"/>
    <col min="8458" max="8712" width="9.140625" style="148"/>
    <col min="8713" max="8713" width="11" style="148" customWidth="1"/>
    <col min="8714" max="8968" width="9.140625" style="148"/>
    <col min="8969" max="8969" width="11" style="148" customWidth="1"/>
    <col min="8970" max="9224" width="9.140625" style="148"/>
    <col min="9225" max="9225" width="11" style="148" customWidth="1"/>
    <col min="9226" max="9480" width="9.140625" style="148"/>
    <col min="9481" max="9481" width="11" style="148" customWidth="1"/>
    <col min="9482" max="9736" width="9.140625" style="148"/>
    <col min="9737" max="9737" width="11" style="148" customWidth="1"/>
    <col min="9738" max="9992" width="9.140625" style="148"/>
    <col min="9993" max="9993" width="11" style="148" customWidth="1"/>
    <col min="9994" max="10248" width="9.140625" style="148"/>
    <col min="10249" max="10249" width="11" style="148" customWidth="1"/>
    <col min="10250" max="10504" width="9.140625" style="148"/>
    <col min="10505" max="10505" width="11" style="148" customWidth="1"/>
    <col min="10506" max="10760" width="9.140625" style="148"/>
    <col min="10761" max="10761" width="11" style="148" customWidth="1"/>
    <col min="10762" max="11016" width="9.140625" style="148"/>
    <col min="11017" max="11017" width="11" style="148" customWidth="1"/>
    <col min="11018" max="11272" width="9.140625" style="148"/>
    <col min="11273" max="11273" width="11" style="148" customWidth="1"/>
    <col min="11274" max="11528" width="9.140625" style="148"/>
    <col min="11529" max="11529" width="11" style="148" customWidth="1"/>
    <col min="11530" max="11784" width="9.140625" style="148"/>
    <col min="11785" max="11785" width="11" style="148" customWidth="1"/>
    <col min="11786" max="12040" width="9.140625" style="148"/>
    <col min="12041" max="12041" width="11" style="148" customWidth="1"/>
    <col min="12042" max="12296" width="9.140625" style="148"/>
    <col min="12297" max="12297" width="11" style="148" customWidth="1"/>
    <col min="12298" max="12552" width="9.140625" style="148"/>
    <col min="12553" max="12553" width="11" style="148" customWidth="1"/>
    <col min="12554" max="12808" width="9.140625" style="148"/>
    <col min="12809" max="12809" width="11" style="148" customWidth="1"/>
    <col min="12810" max="13064" width="9.140625" style="148"/>
    <col min="13065" max="13065" width="11" style="148" customWidth="1"/>
    <col min="13066" max="13320" width="9.140625" style="148"/>
    <col min="13321" max="13321" width="11" style="148" customWidth="1"/>
    <col min="13322" max="13576" width="9.140625" style="148"/>
    <col min="13577" max="13577" width="11" style="148" customWidth="1"/>
    <col min="13578" max="13832" width="9.140625" style="148"/>
    <col min="13833" max="13833" width="11" style="148" customWidth="1"/>
    <col min="13834" max="14088" width="9.140625" style="148"/>
    <col min="14089" max="14089" width="11" style="148" customWidth="1"/>
    <col min="14090" max="14344" width="9.140625" style="148"/>
    <col min="14345" max="14345" width="11" style="148" customWidth="1"/>
    <col min="14346" max="14600" width="9.140625" style="148"/>
    <col min="14601" max="14601" width="11" style="148" customWidth="1"/>
    <col min="14602" max="14856" width="9.140625" style="148"/>
    <col min="14857" max="14857" width="11" style="148" customWidth="1"/>
    <col min="14858" max="15112" width="9.140625" style="148"/>
    <col min="15113" max="15113" width="11" style="148" customWidth="1"/>
    <col min="15114" max="15368" width="9.140625" style="148"/>
    <col min="15369" max="15369" width="11" style="148" customWidth="1"/>
    <col min="15370" max="15624" width="9.140625" style="148"/>
    <col min="15625" max="15625" width="11" style="148" customWidth="1"/>
    <col min="15626" max="15880" width="9.140625" style="148"/>
    <col min="15881" max="15881" width="11" style="148" customWidth="1"/>
    <col min="15882" max="16136" width="9.140625" style="148"/>
    <col min="16137" max="16137" width="11" style="148" customWidth="1"/>
    <col min="16138" max="16384" width="9.140625" style="148"/>
  </cols>
  <sheetData>
    <row r="1" spans="1:9" x14ac:dyDescent="0.15">
      <c r="A1" s="222" t="s">
        <v>221</v>
      </c>
      <c r="B1" s="222"/>
      <c r="C1" s="222"/>
      <c r="D1" s="222"/>
      <c r="E1" s="222"/>
      <c r="F1" s="222"/>
      <c r="G1" s="222"/>
      <c r="H1" s="222"/>
      <c r="I1" s="222"/>
    </row>
    <row r="4" spans="1:9" s="149" customFormat="1" ht="50.25" customHeight="1" x14ac:dyDescent="0.15">
      <c r="A4" s="221" t="s">
        <v>222</v>
      </c>
      <c r="B4" s="221"/>
      <c r="C4" s="221"/>
      <c r="D4" s="221"/>
      <c r="E4" s="221"/>
      <c r="F4" s="221"/>
      <c r="G4" s="221"/>
      <c r="H4" s="221"/>
      <c r="I4" s="221"/>
    </row>
    <row r="5" spans="1:9" ht="32.25" customHeight="1" x14ac:dyDescent="0.15">
      <c r="A5" s="221" t="s">
        <v>223</v>
      </c>
      <c r="B5" s="221"/>
      <c r="C5" s="221"/>
      <c r="D5" s="221"/>
      <c r="E5" s="221"/>
      <c r="F5" s="221"/>
      <c r="G5" s="221"/>
      <c r="H5" s="221"/>
      <c r="I5" s="221"/>
    </row>
    <row r="6" spans="1:9" ht="40.5" customHeight="1" x14ac:dyDescent="0.15">
      <c r="A6" s="221" t="s">
        <v>224</v>
      </c>
      <c r="B6" s="221"/>
      <c r="C6" s="221"/>
      <c r="D6" s="221"/>
      <c r="E6" s="221"/>
      <c r="F6" s="221"/>
      <c r="G6" s="221"/>
      <c r="H6" s="221"/>
      <c r="I6" s="221"/>
    </row>
    <row r="7" spans="1:9" s="149" customFormat="1" ht="39.75" customHeight="1" x14ac:dyDescent="0.15">
      <c r="A7" s="221" t="s">
        <v>225</v>
      </c>
      <c r="B7" s="221"/>
      <c r="C7" s="221"/>
      <c r="D7" s="221"/>
      <c r="E7" s="221"/>
      <c r="F7" s="221"/>
      <c r="G7" s="221"/>
      <c r="H7" s="221"/>
      <c r="I7" s="221"/>
    </row>
    <row r="8" spans="1:9" ht="40.5" customHeight="1" x14ac:dyDescent="0.15">
      <c r="A8" s="221" t="s">
        <v>226</v>
      </c>
      <c r="B8" s="221"/>
      <c r="C8" s="221"/>
      <c r="D8" s="221"/>
      <c r="E8" s="221"/>
      <c r="F8" s="221"/>
      <c r="G8" s="221"/>
      <c r="H8" s="221"/>
      <c r="I8" s="221"/>
    </row>
    <row r="9" spans="1:9" ht="27.75" customHeight="1" x14ac:dyDescent="0.15">
      <c r="A9" s="221" t="s">
        <v>227</v>
      </c>
      <c r="B9" s="221"/>
      <c r="C9" s="221"/>
      <c r="D9" s="221"/>
      <c r="E9" s="221"/>
      <c r="F9" s="221"/>
      <c r="G9" s="221"/>
      <c r="H9" s="221"/>
      <c r="I9" s="221"/>
    </row>
    <row r="10" spans="1:9" ht="29.25" customHeight="1" x14ac:dyDescent="0.15">
      <c r="A10" s="221" t="s">
        <v>228</v>
      </c>
      <c r="B10" s="221"/>
      <c r="C10" s="221"/>
      <c r="D10" s="221"/>
      <c r="E10" s="221"/>
      <c r="F10" s="221"/>
      <c r="G10" s="221"/>
      <c r="H10" s="221"/>
      <c r="I10" s="221"/>
    </row>
    <row r="11" spans="1:9" ht="28.5" customHeight="1" x14ac:dyDescent="0.15">
      <c r="A11" s="221" t="s">
        <v>229</v>
      </c>
      <c r="B11" s="221"/>
      <c r="C11" s="221"/>
      <c r="D11" s="221"/>
      <c r="E11" s="221"/>
      <c r="F11" s="221"/>
      <c r="G11" s="221"/>
      <c r="H11" s="221"/>
      <c r="I11" s="221"/>
    </row>
    <row r="12" spans="1:9" ht="36.75" customHeight="1" x14ac:dyDescent="0.15">
      <c r="A12" s="221" t="s">
        <v>230</v>
      </c>
      <c r="B12" s="221"/>
      <c r="C12" s="221"/>
      <c r="D12" s="221"/>
      <c r="E12" s="221"/>
      <c r="F12" s="221"/>
      <c r="G12" s="221"/>
      <c r="H12" s="221"/>
      <c r="I12" s="221"/>
    </row>
    <row r="13" spans="1:9" ht="25.5" customHeight="1" x14ac:dyDescent="0.15">
      <c r="A13" s="221" t="s">
        <v>231</v>
      </c>
      <c r="B13" s="221"/>
      <c r="C13" s="221"/>
      <c r="D13" s="221"/>
      <c r="E13" s="221"/>
      <c r="F13" s="221"/>
      <c r="G13" s="221"/>
      <c r="H13" s="221"/>
      <c r="I13" s="221"/>
    </row>
    <row r="14" spans="1:9" ht="27.75" customHeight="1" x14ac:dyDescent="0.15">
      <c r="A14" s="221" t="s">
        <v>232</v>
      </c>
      <c r="B14" s="221"/>
      <c r="C14" s="221"/>
      <c r="D14" s="221"/>
      <c r="E14" s="221"/>
      <c r="F14" s="221"/>
      <c r="G14" s="221"/>
      <c r="H14" s="221"/>
      <c r="I14" s="221"/>
    </row>
    <row r="15" spans="1:9" s="150" customFormat="1" ht="67.5" customHeight="1" x14ac:dyDescent="0.15">
      <c r="A15" s="223" t="s">
        <v>233</v>
      </c>
      <c r="B15" s="223"/>
      <c r="C15" s="223"/>
      <c r="D15" s="223"/>
      <c r="E15" s="223"/>
      <c r="F15" s="223"/>
      <c r="G15" s="223"/>
      <c r="H15" s="223"/>
      <c r="I15" s="223"/>
    </row>
    <row r="16" spans="1:9" ht="41.25" customHeight="1" x14ac:dyDescent="0.15">
      <c r="A16" s="221" t="s">
        <v>234</v>
      </c>
      <c r="B16" s="221"/>
      <c r="C16" s="221"/>
      <c r="D16" s="221"/>
      <c r="E16" s="221"/>
      <c r="F16" s="221"/>
      <c r="G16" s="221"/>
      <c r="H16" s="221"/>
      <c r="I16" s="221"/>
    </row>
    <row r="17" spans="1:9" ht="28.5" customHeight="1" x14ac:dyDescent="0.15">
      <c r="A17" s="221" t="s">
        <v>235</v>
      </c>
      <c r="B17" s="221"/>
      <c r="C17" s="221"/>
      <c r="D17" s="221"/>
      <c r="E17" s="221"/>
      <c r="F17" s="221"/>
      <c r="G17" s="221"/>
      <c r="H17" s="221"/>
      <c r="I17" s="221"/>
    </row>
    <row r="18" spans="1:9" s="150" customFormat="1" ht="42.75" customHeight="1" x14ac:dyDescent="0.15">
      <c r="A18" s="223" t="s">
        <v>236</v>
      </c>
      <c r="B18" s="223"/>
      <c r="C18" s="223"/>
      <c r="D18" s="223"/>
      <c r="E18" s="223"/>
      <c r="F18" s="223"/>
      <c r="G18" s="223"/>
      <c r="H18" s="223"/>
      <c r="I18" s="223"/>
    </row>
    <row r="19" spans="1:9" ht="42.75" customHeight="1" x14ac:dyDescent="0.15">
      <c r="A19" s="221" t="s">
        <v>237</v>
      </c>
      <c r="B19" s="221"/>
      <c r="C19" s="221"/>
      <c r="D19" s="221"/>
      <c r="E19" s="221"/>
      <c r="F19" s="221"/>
      <c r="G19" s="221"/>
      <c r="H19" s="221"/>
      <c r="I19" s="221"/>
    </row>
    <row r="20" spans="1:9" ht="55.5" customHeight="1" x14ac:dyDescent="0.15">
      <c r="A20" s="221" t="s">
        <v>238</v>
      </c>
      <c r="B20" s="221"/>
      <c r="C20" s="221"/>
      <c r="D20" s="221"/>
      <c r="E20" s="221"/>
      <c r="F20" s="221"/>
      <c r="G20" s="221"/>
      <c r="H20" s="221"/>
      <c r="I20" s="221"/>
    </row>
    <row r="21" spans="1:9" ht="28.5" customHeight="1" x14ac:dyDescent="0.15">
      <c r="A21" s="221" t="s">
        <v>239</v>
      </c>
      <c r="B21" s="221"/>
      <c r="C21" s="221"/>
      <c r="D21" s="221"/>
      <c r="E21" s="221"/>
      <c r="F21" s="221"/>
      <c r="G21" s="221"/>
      <c r="H21" s="221"/>
      <c r="I21" s="221"/>
    </row>
    <row r="22" spans="1:9" ht="53.25" customHeight="1" x14ac:dyDescent="0.15">
      <c r="A22" s="221" t="s">
        <v>240</v>
      </c>
      <c r="B22" s="221"/>
      <c r="C22" s="221"/>
      <c r="D22" s="221"/>
      <c r="E22" s="221"/>
      <c r="F22" s="221"/>
      <c r="G22" s="221"/>
      <c r="H22" s="221"/>
      <c r="I22" s="221"/>
    </row>
    <row r="23" spans="1:9" ht="40.5" customHeight="1" x14ac:dyDescent="0.15">
      <c r="A23" s="221" t="s">
        <v>241</v>
      </c>
      <c r="B23" s="221"/>
      <c r="C23" s="221"/>
      <c r="D23" s="221"/>
      <c r="E23" s="221"/>
      <c r="F23" s="221"/>
      <c r="G23" s="221"/>
      <c r="H23" s="221"/>
      <c r="I23" s="221"/>
    </row>
    <row r="24" spans="1:9" ht="29.25" customHeight="1" x14ac:dyDescent="0.15">
      <c r="A24" s="221" t="s">
        <v>242</v>
      </c>
      <c r="B24" s="221"/>
      <c r="C24" s="221"/>
      <c r="D24" s="221"/>
      <c r="E24" s="221"/>
      <c r="F24" s="221"/>
      <c r="G24" s="221"/>
      <c r="H24" s="221"/>
      <c r="I24" s="221"/>
    </row>
    <row r="25" spans="1:9" ht="30" customHeight="1" x14ac:dyDescent="0.15">
      <c r="A25" s="221" t="s">
        <v>243</v>
      </c>
      <c r="B25" s="221"/>
      <c r="C25" s="221"/>
      <c r="D25" s="221"/>
      <c r="E25" s="221"/>
      <c r="F25" s="221"/>
      <c r="G25" s="221"/>
      <c r="H25" s="221"/>
      <c r="I25" s="221"/>
    </row>
    <row r="26" spans="1:9" s="150" customFormat="1" ht="16.5" customHeight="1" x14ac:dyDescent="0.15">
      <c r="A26" s="223" t="s">
        <v>244</v>
      </c>
      <c r="B26" s="223"/>
      <c r="C26" s="223"/>
      <c r="D26" s="223"/>
      <c r="E26" s="223"/>
      <c r="F26" s="223"/>
      <c r="G26" s="223"/>
      <c r="H26" s="223"/>
      <c r="I26" s="223"/>
    </row>
    <row r="27" spans="1:9" ht="26.25" customHeight="1" x14ac:dyDescent="0.15">
      <c r="A27" s="221" t="s">
        <v>245</v>
      </c>
      <c r="B27" s="221"/>
      <c r="C27" s="221"/>
      <c r="D27" s="221"/>
      <c r="E27" s="221"/>
      <c r="F27" s="221"/>
      <c r="G27" s="221"/>
      <c r="H27" s="221"/>
      <c r="I27" s="221"/>
    </row>
    <row r="29" spans="1:9" x14ac:dyDescent="0.15">
      <c r="A29" s="224"/>
      <c r="B29" s="224"/>
      <c r="C29" s="224"/>
      <c r="D29" s="224"/>
      <c r="E29" s="224"/>
      <c r="F29" s="224"/>
      <c r="G29" s="224"/>
      <c r="H29" s="224"/>
      <c r="I29" s="224"/>
    </row>
    <row r="31" spans="1:9" x14ac:dyDescent="0.15">
      <c r="A31" s="151"/>
      <c r="B31" s="151"/>
      <c r="C31" s="151"/>
      <c r="D31" s="151"/>
      <c r="E31" s="225"/>
      <c r="F31" s="225"/>
      <c r="G31" s="225"/>
      <c r="H31" s="225"/>
      <c r="I31" s="225"/>
    </row>
    <row r="32" spans="1:9" x14ac:dyDescent="0.15">
      <c r="F32" s="225"/>
      <c r="G32" s="225"/>
      <c r="H32" s="225"/>
    </row>
  </sheetData>
  <mergeCells count="28">
    <mergeCell ref="A27:I27"/>
    <mergeCell ref="A29:I29"/>
    <mergeCell ref="E31:I31"/>
    <mergeCell ref="F32:H32"/>
    <mergeCell ref="A21:I21"/>
    <mergeCell ref="A22:I22"/>
    <mergeCell ref="A23:I23"/>
    <mergeCell ref="A24:I24"/>
    <mergeCell ref="A25:I25"/>
    <mergeCell ref="A26:I26"/>
    <mergeCell ref="A20:I20"/>
    <mergeCell ref="A9:I9"/>
    <mergeCell ref="A10:I10"/>
    <mergeCell ref="A11:I11"/>
    <mergeCell ref="A12:I12"/>
    <mergeCell ref="A13:I13"/>
    <mergeCell ref="A14:I14"/>
    <mergeCell ref="A15:I15"/>
    <mergeCell ref="A16:I16"/>
    <mergeCell ref="A17:I17"/>
    <mergeCell ref="A18:I18"/>
    <mergeCell ref="A19:I19"/>
    <mergeCell ref="A8:I8"/>
    <mergeCell ref="A1:I1"/>
    <mergeCell ref="A4:I4"/>
    <mergeCell ref="A5:I5"/>
    <mergeCell ref="A6:I6"/>
    <mergeCell ref="A7:I7"/>
  </mergeCells>
  <pageMargins left="1.1811023622047245" right="0.39370078740157483" top="1.5748031496062993" bottom="1.3779527559055118" header="0.31496062992125984" footer="0.31496062992125984"/>
  <pageSetup paperSize="9" orientation="portrait" verticalDpi="597" r:id="rId1"/>
  <headerFooter alignWithMargins="0"/>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abSelected="1" view="pageBreakPreview" zoomScaleNormal="115" zoomScaleSheetLayoutView="100" workbookViewId="0">
      <selection activeCell="A2" sqref="A2"/>
    </sheetView>
  </sheetViews>
  <sheetFormatPr defaultRowHeight="12.75" x14ac:dyDescent="0.2"/>
  <cols>
    <col min="1" max="1" width="3.85546875" customWidth="1"/>
    <col min="2" max="2" width="32" customWidth="1"/>
    <col min="3" max="3" width="6" customWidth="1"/>
    <col min="4" max="4" width="12.28515625" customWidth="1"/>
    <col min="5" max="5" width="16.5703125" style="20" customWidth="1"/>
    <col min="6" max="6" width="18.42578125" customWidth="1"/>
  </cols>
  <sheetData>
    <row r="1" spans="1:7" s="14" customFormat="1" ht="13.5" customHeight="1" thickBot="1" x14ac:dyDescent="0.25">
      <c r="E1" s="18"/>
    </row>
    <row r="2" spans="1:7" s="2" customFormat="1" ht="16.5" customHeight="1" thickTop="1" thickBot="1" x14ac:dyDescent="0.25">
      <c r="A2" s="267"/>
      <c r="B2" s="265" t="s">
        <v>18</v>
      </c>
      <c r="C2" s="265"/>
      <c r="D2" s="265"/>
      <c r="E2" s="265"/>
      <c r="F2" s="266"/>
      <c r="G2" s="22"/>
    </row>
    <row r="3" spans="1:7" s="2" customFormat="1" ht="12.75" customHeight="1" thickTop="1" x14ac:dyDescent="0.2">
      <c r="A3" s="23"/>
      <c r="B3" s="24"/>
      <c r="C3" s="5"/>
      <c r="D3" s="8"/>
      <c r="E3" s="17"/>
      <c r="F3" s="9"/>
      <c r="G3" s="25"/>
    </row>
    <row r="4" spans="1:7" s="154" customFormat="1" ht="17.25" customHeight="1" x14ac:dyDescent="0.2">
      <c r="A4" s="229" t="s">
        <v>256</v>
      </c>
      <c r="B4" s="229"/>
      <c r="C4" s="229"/>
      <c r="D4" s="229"/>
      <c r="E4" s="229"/>
      <c r="F4" s="229"/>
    </row>
    <row r="5" spans="1:7" s="154" customFormat="1" ht="17.25" customHeight="1" x14ac:dyDescent="0.2">
      <c r="A5" s="162"/>
      <c r="B5" s="162"/>
      <c r="C5" s="162"/>
      <c r="D5" s="162"/>
      <c r="E5" s="162"/>
      <c r="F5" s="162"/>
    </row>
    <row r="6" spans="1:7" s="154" customFormat="1" ht="27.75" customHeight="1" x14ac:dyDescent="0.2">
      <c r="A6" s="226" t="s">
        <v>257</v>
      </c>
      <c r="B6" s="226"/>
      <c r="C6" s="226"/>
      <c r="D6" s="226"/>
      <c r="E6" s="226"/>
      <c r="F6" s="226"/>
    </row>
    <row r="7" spans="1:7" s="154" customFormat="1" ht="27" customHeight="1" x14ac:dyDescent="0.2">
      <c r="A7" s="232" t="s">
        <v>258</v>
      </c>
      <c r="B7" s="232"/>
      <c r="C7" s="232"/>
      <c r="D7" s="232"/>
      <c r="E7" s="232"/>
      <c r="F7" s="232"/>
    </row>
    <row r="8" spans="1:7" s="154" customFormat="1" x14ac:dyDescent="0.2">
      <c r="A8" s="226" t="s">
        <v>259</v>
      </c>
      <c r="B8" s="226"/>
      <c r="C8" s="226"/>
      <c r="D8" s="226"/>
      <c r="E8" s="226"/>
      <c r="F8" s="226"/>
    </row>
    <row r="9" spans="1:7" s="154" customFormat="1" x14ac:dyDescent="0.2">
      <c r="A9" s="226" t="s">
        <v>260</v>
      </c>
      <c r="B9" s="226"/>
      <c r="C9" s="226"/>
      <c r="D9" s="226"/>
      <c r="E9" s="226"/>
      <c r="F9" s="226"/>
    </row>
    <row r="10" spans="1:7" s="154" customFormat="1" x14ac:dyDescent="0.2">
      <c r="A10" s="226" t="s">
        <v>261</v>
      </c>
      <c r="B10" s="226"/>
      <c r="C10" s="226"/>
      <c r="D10" s="226"/>
      <c r="E10" s="226"/>
      <c r="F10" s="226"/>
    </row>
    <row r="11" spans="1:7" s="154" customFormat="1" x14ac:dyDescent="0.2">
      <c r="A11" s="226" t="s">
        <v>262</v>
      </c>
      <c r="B11" s="226"/>
      <c r="C11" s="226"/>
      <c r="D11" s="226"/>
      <c r="E11" s="226"/>
      <c r="F11" s="226"/>
    </row>
    <row r="12" spans="1:7" s="154" customFormat="1" ht="27" customHeight="1" x14ac:dyDescent="0.2">
      <c r="A12" s="226" t="s">
        <v>263</v>
      </c>
      <c r="B12" s="226"/>
      <c r="C12" s="226"/>
      <c r="D12" s="226"/>
      <c r="E12" s="226"/>
      <c r="F12" s="226"/>
    </row>
    <row r="13" spans="1:7" s="154" customFormat="1" x14ac:dyDescent="0.2">
      <c r="A13" s="226" t="s">
        <v>264</v>
      </c>
      <c r="B13" s="226"/>
      <c r="C13" s="226"/>
      <c r="D13" s="226"/>
      <c r="E13" s="226"/>
      <c r="F13" s="226"/>
    </row>
    <row r="14" spans="1:7" s="154" customFormat="1" x14ac:dyDescent="0.2">
      <c r="A14" s="226" t="s">
        <v>265</v>
      </c>
      <c r="B14" s="226"/>
      <c r="C14" s="226"/>
      <c r="D14" s="226"/>
      <c r="E14" s="226"/>
      <c r="F14" s="226"/>
    </row>
    <row r="15" spans="1:7" s="154" customFormat="1" ht="28.5" customHeight="1" x14ac:dyDescent="0.2">
      <c r="A15" s="226" t="s">
        <v>266</v>
      </c>
      <c r="B15" s="226"/>
      <c r="C15" s="226"/>
      <c r="D15" s="226"/>
      <c r="E15" s="226"/>
      <c r="F15" s="226"/>
    </row>
    <row r="16" spans="1:7" s="155" customFormat="1" x14ac:dyDescent="0.2">
      <c r="A16" s="226" t="s">
        <v>267</v>
      </c>
      <c r="B16" s="226"/>
      <c r="C16" s="226"/>
      <c r="D16" s="226"/>
      <c r="E16" s="226"/>
      <c r="F16" s="226"/>
    </row>
    <row r="17" spans="1:7" s="155" customFormat="1" x14ac:dyDescent="0.2">
      <c r="A17" s="226" t="s">
        <v>268</v>
      </c>
      <c r="B17" s="226"/>
      <c r="C17" s="226"/>
      <c r="D17" s="226"/>
      <c r="E17" s="226"/>
      <c r="F17" s="226"/>
    </row>
    <row r="18" spans="1:7" s="155" customFormat="1" x14ac:dyDescent="0.2">
      <c r="A18" s="230" t="s">
        <v>269</v>
      </c>
      <c r="B18" s="230"/>
      <c r="C18" s="230"/>
      <c r="D18" s="230"/>
      <c r="E18" s="230"/>
      <c r="F18" s="230"/>
    </row>
    <row r="19" spans="1:7" s="157" customFormat="1" ht="14.25" x14ac:dyDescent="0.2">
      <c r="A19" s="226" t="s">
        <v>270</v>
      </c>
      <c r="B19" s="226"/>
      <c r="C19" s="226"/>
      <c r="D19" s="226"/>
      <c r="E19" s="226"/>
      <c r="F19" s="226"/>
    </row>
    <row r="20" spans="1:7" s="160" customFormat="1" ht="14.25" x14ac:dyDescent="0.2">
      <c r="A20" s="226" t="s">
        <v>271</v>
      </c>
      <c r="B20" s="226"/>
      <c r="C20" s="156"/>
      <c r="D20" s="158"/>
      <c r="E20" s="159"/>
      <c r="F20" s="159"/>
    </row>
    <row r="21" spans="1:7" s="160" customFormat="1" ht="14.25" x14ac:dyDescent="0.2">
      <c r="A21" s="226" t="s">
        <v>272</v>
      </c>
      <c r="B21" s="226"/>
      <c r="C21" s="226"/>
      <c r="D21" s="226"/>
      <c r="E21" s="226"/>
      <c r="F21" s="226"/>
    </row>
    <row r="22" spans="1:7" s="155" customFormat="1" ht="39.75" customHeight="1" x14ac:dyDescent="0.2">
      <c r="A22" s="226" t="s">
        <v>273</v>
      </c>
      <c r="B22" s="226"/>
      <c r="C22" s="226"/>
      <c r="D22" s="226"/>
      <c r="E22" s="226"/>
      <c r="F22" s="226"/>
    </row>
    <row r="23" spans="1:7" s="155" customFormat="1" ht="29.25" customHeight="1" x14ac:dyDescent="0.2">
      <c r="A23" s="226" t="s">
        <v>274</v>
      </c>
      <c r="B23" s="226"/>
      <c r="C23" s="226"/>
      <c r="D23" s="226"/>
      <c r="E23" s="226"/>
      <c r="F23" s="226"/>
    </row>
    <row r="24" spans="1:7" s="155" customFormat="1" ht="27.75" customHeight="1" x14ac:dyDescent="0.2">
      <c r="A24" s="226" t="s">
        <v>275</v>
      </c>
      <c r="B24" s="226"/>
      <c r="C24" s="226"/>
      <c r="D24" s="226"/>
      <c r="E24" s="226"/>
      <c r="F24" s="226"/>
    </row>
    <row r="25" spans="1:7" s="155" customFormat="1" ht="54.75" customHeight="1" x14ac:dyDescent="0.2">
      <c r="A25" s="228" t="s">
        <v>276</v>
      </c>
      <c r="B25" s="228"/>
      <c r="C25" s="228"/>
      <c r="D25" s="228"/>
      <c r="E25" s="228"/>
      <c r="F25" s="228"/>
    </row>
    <row r="26" spans="1:7" s="155" customFormat="1" x14ac:dyDescent="0.2">
      <c r="A26" s="229" t="s">
        <v>277</v>
      </c>
      <c r="B26" s="229"/>
      <c r="C26" s="229"/>
      <c r="D26" s="229"/>
      <c r="E26" s="229"/>
      <c r="F26" s="229"/>
    </row>
    <row r="27" spans="1:7" s="154" customFormat="1" ht="54.75" customHeight="1" x14ac:dyDescent="0.2">
      <c r="A27" s="228" t="s">
        <v>278</v>
      </c>
      <c r="B27" s="228"/>
      <c r="C27" s="228"/>
      <c r="D27" s="228"/>
      <c r="E27" s="228"/>
      <c r="F27" s="228"/>
    </row>
    <row r="28" spans="1:7" s="154" customFormat="1" ht="41.25" customHeight="1" x14ac:dyDescent="0.2">
      <c r="A28" s="228" t="s">
        <v>279</v>
      </c>
      <c r="B28" s="228"/>
      <c r="C28" s="228"/>
      <c r="D28" s="228"/>
      <c r="E28" s="228"/>
      <c r="F28" s="228"/>
    </row>
    <row r="29" spans="1:7" s="154" customFormat="1" ht="43.5" customHeight="1" x14ac:dyDescent="0.2">
      <c r="A29" s="226" t="s">
        <v>280</v>
      </c>
      <c r="B29" s="226"/>
      <c r="C29" s="226"/>
      <c r="D29" s="226"/>
      <c r="E29" s="226"/>
      <c r="F29" s="226"/>
    </row>
    <row r="30" spans="1:7" s="161" customFormat="1" ht="86.25" customHeight="1" x14ac:dyDescent="0.2">
      <c r="A30" s="227" t="s">
        <v>281</v>
      </c>
      <c r="B30" s="227"/>
      <c r="C30" s="227"/>
      <c r="D30" s="227"/>
      <c r="E30" s="227"/>
      <c r="F30" s="227"/>
    </row>
    <row r="31" spans="1:7" s="161" customFormat="1" ht="39" customHeight="1" x14ac:dyDescent="0.2">
      <c r="A31" s="205"/>
      <c r="B31" s="205"/>
      <c r="C31" s="205"/>
      <c r="D31" s="205"/>
      <c r="E31" s="205"/>
      <c r="F31" s="205"/>
    </row>
    <row r="32" spans="1:7" s="141" customFormat="1" ht="30" x14ac:dyDescent="0.25">
      <c r="A32" s="195" t="s">
        <v>283</v>
      </c>
      <c r="B32" s="195" t="s">
        <v>178</v>
      </c>
      <c r="C32" s="195" t="s">
        <v>179</v>
      </c>
      <c r="D32" s="195" t="s">
        <v>180</v>
      </c>
      <c r="E32" s="196" t="s">
        <v>181</v>
      </c>
      <c r="F32" s="196" t="s">
        <v>182</v>
      </c>
      <c r="G32" s="146"/>
    </row>
    <row r="33" spans="1:7" s="15" customFormat="1" ht="12.75" customHeight="1" x14ac:dyDescent="0.2">
      <c r="A33" s="3"/>
      <c r="B33" s="10"/>
      <c r="C33" s="6"/>
      <c r="D33" s="1"/>
      <c r="E33" s="19"/>
      <c r="F33" s="11"/>
      <c r="G33" s="26"/>
    </row>
    <row r="34" spans="1:7" s="2" customFormat="1" ht="171" customHeight="1" x14ac:dyDescent="0.2">
      <c r="A34" s="12" t="s">
        <v>0</v>
      </c>
      <c r="B34" s="231" t="s">
        <v>62</v>
      </c>
      <c r="C34" s="231"/>
      <c r="D34" s="231"/>
      <c r="E34" s="17"/>
      <c r="F34" s="11"/>
      <c r="G34" s="25"/>
    </row>
    <row r="35" spans="1:7" s="2" customFormat="1" ht="102" customHeight="1" x14ac:dyDescent="0.2">
      <c r="A35" s="12"/>
      <c r="B35" s="21"/>
      <c r="C35" s="21"/>
      <c r="D35" s="21"/>
      <c r="E35" s="17"/>
      <c r="F35" s="11"/>
      <c r="G35" s="25"/>
    </row>
    <row r="36" spans="1:7" s="2" customFormat="1" ht="26.25" customHeight="1" x14ac:dyDescent="0.2">
      <c r="A36" s="12"/>
      <c r="B36" s="13" t="s">
        <v>19</v>
      </c>
      <c r="C36" s="5" t="s">
        <v>4</v>
      </c>
      <c r="D36" s="7">
        <v>5</v>
      </c>
      <c r="E36" s="17"/>
      <c r="F36" s="207">
        <f>D36*E36</f>
        <v>0</v>
      </c>
      <c r="G36" s="25"/>
    </row>
    <row r="37" spans="1:7" s="2" customFormat="1" ht="48.75" hidden="1" customHeight="1" x14ac:dyDescent="0.2">
      <c r="A37" s="12"/>
      <c r="B37" s="13"/>
      <c r="C37" s="5"/>
      <c r="D37" s="7"/>
      <c r="E37" s="17"/>
      <c r="F37" s="11">
        <f t="shared" ref="F37:F97" si="0">D37*E37</f>
        <v>0</v>
      </c>
      <c r="G37" s="25"/>
    </row>
    <row r="38" spans="1:7" s="2" customFormat="1" ht="0.75" customHeight="1" x14ac:dyDescent="0.2">
      <c r="A38" s="12"/>
      <c r="B38" s="13"/>
      <c r="C38" s="5"/>
      <c r="D38" s="7"/>
      <c r="E38" s="17"/>
      <c r="F38" s="11">
        <f t="shared" si="0"/>
        <v>0</v>
      </c>
      <c r="G38" s="25"/>
    </row>
    <row r="39" spans="1:7" s="2" customFormat="1" ht="15" customHeight="1" x14ac:dyDescent="0.2">
      <c r="A39" s="12"/>
      <c r="B39" s="13"/>
      <c r="C39" s="5"/>
      <c r="D39" s="7"/>
      <c r="E39" s="17"/>
      <c r="F39" s="11"/>
      <c r="G39" s="25"/>
    </row>
    <row r="40" spans="1:7" s="2" customFormat="1" ht="166.5" customHeight="1" x14ac:dyDescent="0.2">
      <c r="A40" s="12" t="s">
        <v>1</v>
      </c>
      <c r="B40" s="231" t="s">
        <v>63</v>
      </c>
      <c r="C40" s="231"/>
      <c r="D40" s="231"/>
      <c r="E40" s="17"/>
      <c r="F40" s="11"/>
      <c r="G40" s="25"/>
    </row>
    <row r="41" spans="1:7" s="2" customFormat="1" ht="96" customHeight="1" x14ac:dyDescent="0.2">
      <c r="A41" s="12"/>
      <c r="B41" s="21"/>
      <c r="C41" s="21"/>
      <c r="D41" s="21"/>
      <c r="E41" s="17"/>
      <c r="F41" s="11"/>
      <c r="G41" s="25"/>
    </row>
    <row r="42" spans="1:7" s="2" customFormat="1" ht="15.75" customHeight="1" x14ac:dyDescent="0.2">
      <c r="A42" s="12"/>
      <c r="B42" s="13" t="s">
        <v>19</v>
      </c>
      <c r="C42" s="5" t="s">
        <v>4</v>
      </c>
      <c r="D42" s="7">
        <v>1</v>
      </c>
      <c r="E42" s="17"/>
      <c r="F42" s="207">
        <f t="shared" si="0"/>
        <v>0</v>
      </c>
      <c r="G42" s="25"/>
    </row>
    <row r="43" spans="1:7" s="2" customFormat="1" ht="15.75" customHeight="1" x14ac:dyDescent="0.2">
      <c r="A43" s="12"/>
      <c r="B43" s="13"/>
      <c r="C43" s="5"/>
      <c r="D43" s="7"/>
      <c r="E43" s="17"/>
      <c r="F43" s="11"/>
      <c r="G43" s="25"/>
    </row>
    <row r="44" spans="1:7" s="2" customFormat="1" ht="168" customHeight="1" x14ac:dyDescent="0.2">
      <c r="A44" s="12" t="s">
        <v>2</v>
      </c>
      <c r="B44" s="231" t="s">
        <v>63</v>
      </c>
      <c r="C44" s="231"/>
      <c r="D44" s="231"/>
      <c r="E44" s="17"/>
      <c r="F44" s="11"/>
      <c r="G44" s="25"/>
    </row>
    <row r="45" spans="1:7" s="2" customFormat="1" ht="126" customHeight="1" x14ac:dyDescent="0.2">
      <c r="A45" s="12"/>
      <c r="B45" s="231"/>
      <c r="C45" s="231"/>
      <c r="D45" s="231"/>
      <c r="E45" s="17"/>
      <c r="F45" s="11"/>
      <c r="G45" s="25"/>
    </row>
    <row r="46" spans="1:7" s="2" customFormat="1" x14ac:dyDescent="0.2">
      <c r="A46" s="12"/>
      <c r="B46" s="13" t="s">
        <v>20</v>
      </c>
      <c r="C46" s="5" t="s">
        <v>4</v>
      </c>
      <c r="D46" s="7">
        <v>3</v>
      </c>
      <c r="E46" s="17"/>
      <c r="F46" s="207">
        <f t="shared" si="0"/>
        <v>0</v>
      </c>
      <c r="G46" s="25"/>
    </row>
    <row r="47" spans="1:7" s="2" customFormat="1" x14ac:dyDescent="0.2">
      <c r="A47" s="12"/>
      <c r="B47" s="13"/>
      <c r="C47" s="5"/>
      <c r="D47" s="7"/>
      <c r="E47" s="17"/>
      <c r="F47" s="11"/>
      <c r="G47" s="25"/>
    </row>
    <row r="48" spans="1:7" s="2" customFormat="1" ht="168.75" customHeight="1" x14ac:dyDescent="0.2">
      <c r="A48" s="12" t="s">
        <v>3</v>
      </c>
      <c r="B48" s="231" t="s">
        <v>209</v>
      </c>
      <c r="C48" s="231"/>
      <c r="D48" s="231"/>
      <c r="E48" s="17"/>
      <c r="F48" s="11"/>
      <c r="G48" s="25"/>
    </row>
    <row r="49" spans="1:7" s="2" customFormat="1" ht="121.5" customHeight="1" x14ac:dyDescent="0.2">
      <c r="A49" s="12"/>
      <c r="B49" s="231"/>
      <c r="C49" s="231"/>
      <c r="D49" s="231"/>
      <c r="E49" s="17"/>
      <c r="F49" s="11"/>
      <c r="G49" s="25"/>
    </row>
    <row r="50" spans="1:7" s="2" customFormat="1" ht="15.75" customHeight="1" x14ac:dyDescent="0.2">
      <c r="A50" s="12"/>
      <c r="B50" s="13" t="s">
        <v>21</v>
      </c>
      <c r="C50" s="5" t="s">
        <v>4</v>
      </c>
      <c r="D50" s="7">
        <v>4</v>
      </c>
      <c r="E50" s="17"/>
      <c r="F50" s="207">
        <f t="shared" si="0"/>
        <v>0</v>
      </c>
      <c r="G50" s="25"/>
    </row>
    <row r="51" spans="1:7" s="2" customFormat="1" x14ac:dyDescent="0.2">
      <c r="A51" s="12"/>
      <c r="B51" s="13"/>
      <c r="C51" s="5"/>
      <c r="D51" s="7"/>
      <c r="E51" s="17"/>
      <c r="F51" s="11"/>
      <c r="G51" s="25"/>
    </row>
    <row r="52" spans="1:7" s="2" customFormat="1" ht="159" customHeight="1" x14ac:dyDescent="0.2">
      <c r="A52" s="12" t="s">
        <v>5</v>
      </c>
      <c r="B52" s="231" t="s">
        <v>64</v>
      </c>
      <c r="C52" s="231"/>
      <c r="D52" s="231"/>
      <c r="E52" s="17"/>
      <c r="F52" s="11"/>
      <c r="G52" s="25"/>
    </row>
    <row r="53" spans="1:7" s="2" customFormat="1" ht="151.5" customHeight="1" x14ac:dyDescent="0.2">
      <c r="A53" s="12"/>
      <c r="B53" s="13"/>
      <c r="C53" s="5"/>
      <c r="D53" s="7"/>
      <c r="E53" s="17"/>
      <c r="F53" s="11"/>
      <c r="G53" s="25"/>
    </row>
    <row r="54" spans="1:7" s="2" customFormat="1" ht="15.75" customHeight="1" x14ac:dyDescent="0.2">
      <c r="A54" s="12"/>
      <c r="B54" s="13" t="s">
        <v>22</v>
      </c>
      <c r="C54" s="5" t="s">
        <v>4</v>
      </c>
      <c r="D54" s="7">
        <v>3</v>
      </c>
      <c r="E54" s="17"/>
      <c r="F54" s="207">
        <f t="shared" si="0"/>
        <v>0</v>
      </c>
      <c r="G54" s="25"/>
    </row>
    <row r="55" spans="1:7" s="2" customFormat="1" ht="30.75" customHeight="1" x14ac:dyDescent="0.2">
      <c r="A55" s="12"/>
      <c r="B55" s="13" t="s">
        <v>23</v>
      </c>
      <c r="C55" s="5"/>
      <c r="D55" s="7"/>
      <c r="E55" s="17"/>
      <c r="F55" s="11"/>
      <c r="G55" s="25"/>
    </row>
    <row r="56" spans="1:7" s="2" customFormat="1" ht="168" customHeight="1" x14ac:dyDescent="0.2">
      <c r="A56" s="12" t="s">
        <v>6</v>
      </c>
      <c r="B56" s="231" t="s">
        <v>65</v>
      </c>
      <c r="C56" s="231"/>
      <c r="D56" s="231"/>
      <c r="E56" s="17"/>
      <c r="F56" s="11"/>
      <c r="G56" s="25"/>
    </row>
    <row r="57" spans="1:7" s="2" customFormat="1" ht="164.25" customHeight="1" x14ac:dyDescent="0.2">
      <c r="B57" s="4"/>
      <c r="C57" s="4"/>
      <c r="D57" s="4"/>
      <c r="E57" s="17"/>
      <c r="F57" s="11"/>
    </row>
    <row r="58" spans="1:7" s="2" customFormat="1" ht="15.75" customHeight="1" x14ac:dyDescent="0.2">
      <c r="A58" s="12"/>
      <c r="B58" s="13" t="s">
        <v>24</v>
      </c>
      <c r="C58" s="5" t="s">
        <v>4</v>
      </c>
      <c r="D58" s="7">
        <v>14</v>
      </c>
      <c r="E58" s="17"/>
      <c r="F58" s="207">
        <f t="shared" si="0"/>
        <v>0</v>
      </c>
      <c r="G58" s="25"/>
    </row>
    <row r="59" spans="1:7" s="2" customFormat="1" ht="31.5" customHeight="1" x14ac:dyDescent="0.2">
      <c r="A59" s="12"/>
      <c r="B59" s="13" t="s">
        <v>23</v>
      </c>
      <c r="C59" s="5"/>
      <c r="D59" s="7"/>
      <c r="E59" s="17"/>
      <c r="F59" s="11"/>
      <c r="G59" s="25"/>
    </row>
    <row r="60" spans="1:7" s="2" customFormat="1" x14ac:dyDescent="0.2">
      <c r="E60" s="17"/>
      <c r="F60" s="11"/>
      <c r="G60" s="25"/>
    </row>
    <row r="61" spans="1:7" s="2" customFormat="1" ht="195.75" customHeight="1" x14ac:dyDescent="0.2">
      <c r="A61" s="12" t="s">
        <v>7</v>
      </c>
      <c r="B61" s="231" t="s">
        <v>65</v>
      </c>
      <c r="C61" s="231"/>
      <c r="D61" s="231"/>
      <c r="E61" s="17"/>
      <c r="F61" s="11"/>
      <c r="G61" s="25"/>
    </row>
    <row r="62" spans="1:7" s="2" customFormat="1" ht="126.75" customHeight="1" x14ac:dyDescent="0.2">
      <c r="E62" s="17"/>
      <c r="F62" s="11"/>
    </row>
    <row r="63" spans="1:7" s="2" customFormat="1" ht="15.75" customHeight="1" x14ac:dyDescent="0.2">
      <c r="A63" s="12"/>
      <c r="B63" s="13" t="s">
        <v>25</v>
      </c>
      <c r="C63" s="5" t="s">
        <v>4</v>
      </c>
      <c r="D63" s="7">
        <v>1</v>
      </c>
      <c r="E63" s="17"/>
      <c r="F63" s="207">
        <f t="shared" si="0"/>
        <v>0</v>
      </c>
      <c r="G63" s="25"/>
    </row>
    <row r="64" spans="1:7" s="2" customFormat="1" ht="27.75" customHeight="1" x14ac:dyDescent="0.2">
      <c r="B64" s="13" t="s">
        <v>23</v>
      </c>
      <c r="E64" s="17"/>
      <c r="F64" s="11"/>
    </row>
    <row r="65" spans="1:7" x14ac:dyDescent="0.2">
      <c r="F65" s="11"/>
    </row>
    <row r="66" spans="1:7" s="2" customFormat="1" ht="167.25" customHeight="1" x14ac:dyDescent="0.2">
      <c r="A66" s="12" t="s">
        <v>8</v>
      </c>
      <c r="B66" s="231" t="s">
        <v>65</v>
      </c>
      <c r="C66" s="231"/>
      <c r="D66" s="231"/>
      <c r="E66" s="17"/>
      <c r="F66" s="11"/>
      <c r="G66" s="25"/>
    </row>
    <row r="67" spans="1:7" ht="125.25" customHeight="1" x14ac:dyDescent="0.2">
      <c r="F67" s="11"/>
    </row>
    <row r="68" spans="1:7" s="2" customFormat="1" ht="15.75" customHeight="1" x14ac:dyDescent="0.2">
      <c r="A68" s="12"/>
      <c r="B68" s="13" t="s">
        <v>26</v>
      </c>
      <c r="C68" s="5" t="s">
        <v>4</v>
      </c>
      <c r="D68" s="7">
        <v>4</v>
      </c>
      <c r="E68" s="17"/>
      <c r="F68" s="207">
        <f t="shared" si="0"/>
        <v>0</v>
      </c>
      <c r="G68" s="25"/>
    </row>
    <row r="69" spans="1:7" x14ac:dyDescent="0.2">
      <c r="F69" s="11"/>
    </row>
    <row r="70" spans="1:7" s="2" customFormat="1" ht="156.75" customHeight="1" x14ac:dyDescent="0.2">
      <c r="A70" s="12" t="s">
        <v>9</v>
      </c>
      <c r="B70" s="231" t="s">
        <v>65</v>
      </c>
      <c r="C70" s="231"/>
      <c r="D70" s="231"/>
      <c r="E70" s="17"/>
      <c r="F70" s="11"/>
      <c r="G70" s="25"/>
    </row>
    <row r="71" spans="1:7" ht="156" customHeight="1" x14ac:dyDescent="0.2">
      <c r="F71" s="11"/>
    </row>
    <row r="72" spans="1:7" s="2" customFormat="1" x14ac:dyDescent="0.2">
      <c r="A72" s="12"/>
      <c r="B72" s="13" t="s">
        <v>27</v>
      </c>
      <c r="C72" s="5" t="s">
        <v>4</v>
      </c>
      <c r="D72" s="7">
        <v>2</v>
      </c>
      <c r="E72" s="17"/>
      <c r="F72" s="207">
        <f t="shared" si="0"/>
        <v>0</v>
      </c>
      <c r="G72" s="25"/>
    </row>
    <row r="73" spans="1:7" x14ac:dyDescent="0.2">
      <c r="F73" s="11"/>
    </row>
    <row r="74" spans="1:7" s="2" customFormat="1" ht="157.5" customHeight="1" x14ac:dyDescent="0.2">
      <c r="A74" s="12" t="s">
        <v>10</v>
      </c>
      <c r="B74" s="231" t="s">
        <v>65</v>
      </c>
      <c r="C74" s="231"/>
      <c r="D74" s="231"/>
      <c r="E74" s="17"/>
      <c r="F74" s="11"/>
      <c r="G74" s="25"/>
    </row>
    <row r="75" spans="1:7" ht="137.25" customHeight="1" x14ac:dyDescent="0.2">
      <c r="F75" s="11"/>
    </row>
    <row r="76" spans="1:7" s="2" customFormat="1" ht="15.75" customHeight="1" x14ac:dyDescent="0.2">
      <c r="A76" s="12"/>
      <c r="B76" s="13" t="s">
        <v>28</v>
      </c>
      <c r="C76" s="5" t="s">
        <v>4</v>
      </c>
      <c r="D76" s="7">
        <v>3</v>
      </c>
      <c r="E76" s="17"/>
      <c r="F76" s="207">
        <f t="shared" si="0"/>
        <v>0</v>
      </c>
      <c r="G76" s="25"/>
    </row>
    <row r="77" spans="1:7" ht="25.5" x14ac:dyDescent="0.2">
      <c r="B77" s="13" t="s">
        <v>29</v>
      </c>
      <c r="F77" s="11"/>
    </row>
    <row r="78" spans="1:7" x14ac:dyDescent="0.2">
      <c r="B78" s="13"/>
      <c r="F78" s="11"/>
    </row>
    <row r="79" spans="1:7" s="2" customFormat="1" ht="155.25" customHeight="1" x14ac:dyDescent="0.2">
      <c r="A79" s="12" t="s">
        <v>11</v>
      </c>
      <c r="B79" s="231" t="s">
        <v>65</v>
      </c>
      <c r="C79" s="231"/>
      <c r="D79" s="231"/>
      <c r="E79" s="17"/>
      <c r="F79" s="11"/>
      <c r="G79" s="25"/>
    </row>
    <row r="80" spans="1:7" ht="140.25" customHeight="1" x14ac:dyDescent="0.2">
      <c r="F80" s="11"/>
    </row>
    <row r="81" spans="1:7" s="2" customFormat="1" ht="15.75" customHeight="1" x14ac:dyDescent="0.2">
      <c r="A81" s="12"/>
      <c r="B81" s="13" t="s">
        <v>30</v>
      </c>
      <c r="C81" s="5" t="s">
        <v>4</v>
      </c>
      <c r="D81" s="7">
        <v>2</v>
      </c>
      <c r="E81" s="17"/>
      <c r="F81" s="207">
        <f t="shared" si="0"/>
        <v>0</v>
      </c>
      <c r="G81" s="25"/>
    </row>
    <row r="82" spans="1:7" s="2" customFormat="1" ht="27" customHeight="1" x14ac:dyDescent="0.2">
      <c r="A82" s="12"/>
      <c r="B82" s="13" t="s">
        <v>29</v>
      </c>
      <c r="C82" s="5"/>
      <c r="D82" s="7"/>
      <c r="E82" s="17"/>
      <c r="F82" s="11"/>
      <c r="G82" s="25"/>
    </row>
    <row r="83" spans="1:7" x14ac:dyDescent="0.2">
      <c r="F83" s="11"/>
    </row>
    <row r="84" spans="1:7" s="2" customFormat="1" ht="156" customHeight="1" x14ac:dyDescent="0.2">
      <c r="A84" s="12" t="s">
        <v>12</v>
      </c>
      <c r="B84" s="231" t="s">
        <v>65</v>
      </c>
      <c r="C84" s="231"/>
      <c r="D84" s="231"/>
      <c r="E84" s="17"/>
      <c r="F84" s="11"/>
      <c r="G84" s="25"/>
    </row>
    <row r="85" spans="1:7" ht="165" customHeight="1" x14ac:dyDescent="0.2">
      <c r="F85" s="11"/>
    </row>
    <row r="86" spans="1:7" s="2" customFormat="1" ht="15.75" customHeight="1" x14ac:dyDescent="0.2">
      <c r="A86" s="12"/>
      <c r="B86" s="13" t="s">
        <v>31</v>
      </c>
      <c r="C86" s="5" t="s">
        <v>4</v>
      </c>
      <c r="D86" s="7">
        <v>1</v>
      </c>
      <c r="E86" s="17"/>
      <c r="F86" s="207">
        <f t="shared" si="0"/>
        <v>0</v>
      </c>
      <c r="G86" s="25"/>
    </row>
    <row r="87" spans="1:7" ht="29.25" customHeight="1" x14ac:dyDescent="0.2">
      <c r="B87" s="13" t="s">
        <v>29</v>
      </c>
      <c r="F87" s="11"/>
    </row>
    <row r="88" spans="1:7" x14ac:dyDescent="0.2">
      <c r="F88" s="11"/>
    </row>
    <row r="89" spans="1:7" s="2" customFormat="1" ht="157.5" customHeight="1" x14ac:dyDescent="0.2">
      <c r="A89" s="12" t="s">
        <v>13</v>
      </c>
      <c r="B89" s="231" t="s">
        <v>66</v>
      </c>
      <c r="C89" s="231"/>
      <c r="D89" s="231"/>
      <c r="E89" s="17"/>
      <c r="F89" s="11"/>
      <c r="G89" s="25"/>
    </row>
    <row r="90" spans="1:7" ht="156" customHeight="1" x14ac:dyDescent="0.2">
      <c r="F90" s="11"/>
    </row>
    <row r="91" spans="1:7" s="2" customFormat="1" ht="15.75" customHeight="1" x14ac:dyDescent="0.2">
      <c r="A91" s="12"/>
      <c r="B91" s="13" t="s">
        <v>32</v>
      </c>
      <c r="C91" s="5" t="s">
        <v>4</v>
      </c>
      <c r="D91" s="7">
        <v>2</v>
      </c>
      <c r="E91" s="17"/>
      <c r="F91" s="207">
        <f t="shared" si="0"/>
        <v>0</v>
      </c>
      <c r="G91" s="25"/>
    </row>
    <row r="92" spans="1:7" ht="25.5" x14ac:dyDescent="0.2">
      <c r="B92" s="13" t="s">
        <v>29</v>
      </c>
      <c r="F92" s="11"/>
    </row>
    <row r="93" spans="1:7" ht="13.5" customHeight="1" x14ac:dyDescent="0.2">
      <c r="F93" s="11"/>
    </row>
    <row r="94" spans="1:7" s="2" customFormat="1" ht="164.25" customHeight="1" x14ac:dyDescent="0.2">
      <c r="A94" s="12" t="s">
        <v>14</v>
      </c>
      <c r="B94" s="231" t="s">
        <v>65</v>
      </c>
      <c r="C94" s="231"/>
      <c r="D94" s="231"/>
      <c r="E94" s="17"/>
      <c r="F94" s="11"/>
      <c r="G94" s="25"/>
    </row>
    <row r="95" spans="1:7" hidden="1" x14ac:dyDescent="0.2">
      <c r="F95" s="11">
        <f t="shared" si="0"/>
        <v>0</v>
      </c>
    </row>
    <row r="96" spans="1:7" ht="183.75" customHeight="1" x14ac:dyDescent="0.2">
      <c r="F96" s="11"/>
    </row>
    <row r="97" spans="1:7" s="2" customFormat="1" ht="15.75" customHeight="1" x14ac:dyDescent="0.2">
      <c r="A97" s="12"/>
      <c r="B97" s="13" t="s">
        <v>33</v>
      </c>
      <c r="C97" s="5" t="s">
        <v>4</v>
      </c>
      <c r="D97" s="7">
        <v>3</v>
      </c>
      <c r="E97" s="17"/>
      <c r="F97" s="207">
        <f t="shared" si="0"/>
        <v>0</v>
      </c>
      <c r="G97" s="25"/>
    </row>
    <row r="98" spans="1:7" s="2" customFormat="1" x14ac:dyDescent="0.2">
      <c r="A98" s="12"/>
      <c r="B98" s="13"/>
      <c r="C98" s="5"/>
      <c r="D98" s="7"/>
      <c r="E98" s="17"/>
      <c r="F98" s="11"/>
      <c r="G98" s="25"/>
    </row>
    <row r="99" spans="1:7" s="2" customFormat="1" ht="165.75" customHeight="1" x14ac:dyDescent="0.2">
      <c r="A99" s="12" t="s">
        <v>15</v>
      </c>
      <c r="B99" s="231" t="s">
        <v>65</v>
      </c>
      <c r="C99" s="231"/>
      <c r="D99" s="231"/>
      <c r="E99" s="17"/>
      <c r="F99" s="11"/>
      <c r="G99" s="25"/>
    </row>
    <row r="100" spans="1:7" ht="194.25" customHeight="1" x14ac:dyDescent="0.2">
      <c r="F100" s="11"/>
    </row>
    <row r="101" spans="1:7" s="2" customFormat="1" ht="15.75" customHeight="1" x14ac:dyDescent="0.2">
      <c r="A101" s="12"/>
      <c r="B101" s="13" t="s">
        <v>34</v>
      </c>
      <c r="C101" s="5" t="s">
        <v>4</v>
      </c>
      <c r="D101" s="7">
        <v>1</v>
      </c>
      <c r="E101" s="17"/>
      <c r="F101" s="207">
        <f t="shared" ref="F101:F156" si="1">D101*E101</f>
        <v>0</v>
      </c>
      <c r="G101" s="25"/>
    </row>
    <row r="102" spans="1:7" s="2" customFormat="1" ht="18.75" customHeight="1" x14ac:dyDescent="0.2">
      <c r="A102" s="12"/>
      <c r="B102" s="13"/>
      <c r="C102" s="5"/>
      <c r="D102" s="7"/>
      <c r="E102" s="17"/>
      <c r="F102" s="11"/>
      <c r="G102" s="25"/>
    </row>
    <row r="103" spans="1:7" s="2" customFormat="1" ht="166.5" customHeight="1" x14ac:dyDescent="0.2">
      <c r="A103" s="12" t="s">
        <v>35</v>
      </c>
      <c r="B103" s="231" t="s">
        <v>65</v>
      </c>
      <c r="C103" s="231"/>
      <c r="D103" s="231"/>
      <c r="E103" s="17"/>
      <c r="F103" s="11"/>
      <c r="G103" s="25"/>
    </row>
    <row r="104" spans="1:7" ht="139.5" customHeight="1" x14ac:dyDescent="0.2">
      <c r="F104" s="11"/>
    </row>
    <row r="105" spans="1:7" s="2" customFormat="1" ht="15.75" customHeight="1" x14ac:dyDescent="0.2">
      <c r="A105" s="12"/>
      <c r="B105" s="13" t="s">
        <v>36</v>
      </c>
      <c r="C105" s="5" t="s">
        <v>4</v>
      </c>
      <c r="D105" s="7">
        <v>1</v>
      </c>
      <c r="E105" s="17"/>
      <c r="F105" s="207">
        <f t="shared" si="1"/>
        <v>0</v>
      </c>
      <c r="G105" s="25"/>
    </row>
    <row r="106" spans="1:7" x14ac:dyDescent="0.2">
      <c r="F106" s="11"/>
    </row>
    <row r="107" spans="1:7" s="2" customFormat="1" ht="169.5" customHeight="1" x14ac:dyDescent="0.2">
      <c r="A107" s="12" t="s">
        <v>37</v>
      </c>
      <c r="B107" s="231" t="s">
        <v>65</v>
      </c>
      <c r="C107" s="231"/>
      <c r="D107" s="231"/>
      <c r="E107" s="17"/>
      <c r="F107" s="11"/>
      <c r="G107" s="25"/>
    </row>
    <row r="108" spans="1:7" ht="170.25" customHeight="1" x14ac:dyDescent="0.2">
      <c r="F108" s="11"/>
    </row>
    <row r="109" spans="1:7" s="2" customFormat="1" ht="15.75" customHeight="1" x14ac:dyDescent="0.2">
      <c r="A109" s="12"/>
      <c r="B109" s="13" t="s">
        <v>38</v>
      </c>
      <c r="C109" s="5" t="s">
        <v>4</v>
      </c>
      <c r="D109" s="7">
        <v>7</v>
      </c>
      <c r="E109" s="17"/>
      <c r="F109" s="207">
        <f t="shared" si="1"/>
        <v>0</v>
      </c>
      <c r="G109" s="25"/>
    </row>
    <row r="110" spans="1:7" x14ac:dyDescent="0.2">
      <c r="F110" s="11"/>
    </row>
    <row r="111" spans="1:7" s="2" customFormat="1" ht="165.75" customHeight="1" x14ac:dyDescent="0.2">
      <c r="A111" s="12" t="s">
        <v>39</v>
      </c>
      <c r="B111" s="231" t="s">
        <v>67</v>
      </c>
      <c r="C111" s="231"/>
      <c r="D111" s="231"/>
      <c r="E111" s="17"/>
      <c r="F111" s="11"/>
      <c r="G111" s="25"/>
    </row>
    <row r="112" spans="1:7" ht="187.5" customHeight="1" x14ac:dyDescent="0.2">
      <c r="F112" s="11"/>
    </row>
    <row r="113" spans="1:7" s="2" customFormat="1" ht="15.75" customHeight="1" x14ac:dyDescent="0.2">
      <c r="A113" s="12"/>
      <c r="B113" s="13" t="s">
        <v>40</v>
      </c>
      <c r="C113" s="5" t="s">
        <v>4</v>
      </c>
      <c r="D113" s="7">
        <v>1</v>
      </c>
      <c r="E113" s="17"/>
      <c r="F113" s="207">
        <f t="shared" si="1"/>
        <v>0</v>
      </c>
      <c r="G113" s="25"/>
    </row>
    <row r="114" spans="1:7" x14ac:dyDescent="0.2">
      <c r="F114" s="11"/>
    </row>
    <row r="115" spans="1:7" s="2" customFormat="1" ht="159.75" customHeight="1" x14ac:dyDescent="0.2">
      <c r="A115" s="12" t="s">
        <v>41</v>
      </c>
      <c r="B115" s="231" t="s">
        <v>68</v>
      </c>
      <c r="C115" s="231"/>
      <c r="D115" s="231"/>
      <c r="E115" s="17"/>
      <c r="F115" s="11"/>
      <c r="G115" s="25"/>
    </row>
    <row r="116" spans="1:7" ht="141.75" customHeight="1" x14ac:dyDescent="0.2">
      <c r="F116" s="11"/>
    </row>
    <row r="117" spans="1:7" s="2" customFormat="1" ht="15.75" customHeight="1" x14ac:dyDescent="0.2">
      <c r="A117" s="12"/>
      <c r="B117" s="13" t="s">
        <v>42</v>
      </c>
      <c r="C117" s="5" t="s">
        <v>4</v>
      </c>
      <c r="D117" s="7">
        <v>2</v>
      </c>
      <c r="E117" s="17"/>
      <c r="F117" s="207">
        <f t="shared" si="1"/>
        <v>0</v>
      </c>
      <c r="G117" s="25"/>
    </row>
    <row r="118" spans="1:7" x14ac:dyDescent="0.2">
      <c r="F118" s="11"/>
    </row>
    <row r="119" spans="1:7" s="2" customFormat="1" ht="163.5" customHeight="1" x14ac:dyDescent="0.2">
      <c r="A119" s="12" t="s">
        <v>43</v>
      </c>
      <c r="B119" s="231" t="s">
        <v>68</v>
      </c>
      <c r="C119" s="231"/>
      <c r="D119" s="231"/>
      <c r="E119" s="17"/>
      <c r="F119" s="11"/>
      <c r="G119" s="25"/>
    </row>
    <row r="120" spans="1:7" ht="155.25" customHeight="1" x14ac:dyDescent="0.2">
      <c r="F120" s="11"/>
    </row>
    <row r="121" spans="1:7" s="2" customFormat="1" ht="15.75" customHeight="1" x14ac:dyDescent="0.2">
      <c r="A121" s="12"/>
      <c r="B121" s="13" t="s">
        <v>44</v>
      </c>
      <c r="C121" s="5" t="s">
        <v>4</v>
      </c>
      <c r="D121" s="7">
        <v>7</v>
      </c>
      <c r="E121" s="17"/>
      <c r="F121" s="207">
        <f t="shared" si="1"/>
        <v>0</v>
      </c>
      <c r="G121" s="25"/>
    </row>
    <row r="122" spans="1:7" x14ac:dyDescent="0.2">
      <c r="F122" s="11"/>
    </row>
    <row r="123" spans="1:7" s="2" customFormat="1" ht="165.75" customHeight="1" x14ac:dyDescent="0.2">
      <c r="A123" s="12" t="s">
        <v>45</v>
      </c>
      <c r="B123" s="231" t="s">
        <v>68</v>
      </c>
      <c r="C123" s="231"/>
      <c r="D123" s="231"/>
      <c r="E123" s="17"/>
      <c r="F123" s="11"/>
      <c r="G123" s="25"/>
    </row>
    <row r="124" spans="1:7" ht="145.5" customHeight="1" x14ac:dyDescent="0.2">
      <c r="F124" s="11"/>
    </row>
    <row r="125" spans="1:7" s="2" customFormat="1" ht="15.75" customHeight="1" x14ac:dyDescent="0.2">
      <c r="A125" s="12"/>
      <c r="B125" s="13" t="s">
        <v>46</v>
      </c>
      <c r="C125" s="5" t="s">
        <v>4</v>
      </c>
      <c r="D125" s="7">
        <v>2</v>
      </c>
      <c r="E125" s="17"/>
      <c r="F125" s="207">
        <f t="shared" si="1"/>
        <v>0</v>
      </c>
      <c r="G125" s="25"/>
    </row>
    <row r="126" spans="1:7" s="2" customFormat="1" ht="15.75" customHeight="1" x14ac:dyDescent="0.2">
      <c r="A126" s="12"/>
      <c r="B126" s="13"/>
      <c r="C126" s="5"/>
      <c r="D126" s="7"/>
      <c r="E126" s="17"/>
      <c r="F126" s="11"/>
      <c r="G126" s="25"/>
    </row>
    <row r="127" spans="1:7" x14ac:dyDescent="0.2">
      <c r="F127" s="11"/>
    </row>
    <row r="128" spans="1:7" s="2" customFormat="1" ht="168" customHeight="1" x14ac:dyDescent="0.2">
      <c r="A128" s="12" t="s">
        <v>47</v>
      </c>
      <c r="B128" s="231" t="s">
        <v>68</v>
      </c>
      <c r="C128" s="231"/>
      <c r="D128" s="231"/>
      <c r="E128" s="17"/>
      <c r="F128" s="11"/>
      <c r="G128" s="25"/>
    </row>
    <row r="129" spans="1:7" ht="138.75" customHeight="1" x14ac:dyDescent="0.2">
      <c r="F129" s="11"/>
    </row>
    <row r="130" spans="1:7" s="2" customFormat="1" ht="15.75" customHeight="1" x14ac:dyDescent="0.2">
      <c r="A130" s="12"/>
      <c r="B130" s="13" t="s">
        <v>19</v>
      </c>
      <c r="C130" s="5" t="s">
        <v>4</v>
      </c>
      <c r="D130" s="7">
        <v>3</v>
      </c>
      <c r="E130" s="17"/>
      <c r="F130" s="207">
        <f t="shared" si="1"/>
        <v>0</v>
      </c>
      <c r="G130" s="25"/>
    </row>
    <row r="131" spans="1:7" x14ac:dyDescent="0.2">
      <c r="F131" s="11"/>
    </row>
    <row r="132" spans="1:7" s="2" customFormat="1" ht="164.25" customHeight="1" x14ac:dyDescent="0.2">
      <c r="A132" s="12" t="s">
        <v>48</v>
      </c>
      <c r="B132" s="231" t="s">
        <v>68</v>
      </c>
      <c r="C132" s="231"/>
      <c r="D132" s="231"/>
      <c r="E132" s="17"/>
      <c r="F132" s="11"/>
      <c r="G132" s="25"/>
    </row>
    <row r="133" spans="1:7" ht="120" customHeight="1" x14ac:dyDescent="0.2">
      <c r="F133" s="11"/>
    </row>
    <row r="134" spans="1:7" s="2" customFormat="1" ht="15.75" customHeight="1" x14ac:dyDescent="0.2">
      <c r="A134" s="12"/>
      <c r="B134" s="13" t="s">
        <v>19</v>
      </c>
      <c r="C134" s="5" t="s">
        <v>4</v>
      </c>
      <c r="D134" s="7">
        <v>2</v>
      </c>
      <c r="E134" s="17"/>
      <c r="F134" s="207">
        <f t="shared" si="1"/>
        <v>0</v>
      </c>
      <c r="G134" s="25"/>
    </row>
    <row r="135" spans="1:7" x14ac:dyDescent="0.2">
      <c r="F135" s="11"/>
    </row>
    <row r="136" spans="1:7" s="2" customFormat="1" ht="166.5" customHeight="1" x14ac:dyDescent="0.2">
      <c r="A136" s="12" t="s">
        <v>49</v>
      </c>
      <c r="B136" s="231" t="s">
        <v>68</v>
      </c>
      <c r="C136" s="231"/>
      <c r="D136" s="231"/>
      <c r="E136" s="17"/>
      <c r="F136" s="11"/>
      <c r="G136" s="25"/>
    </row>
    <row r="137" spans="1:7" ht="132.75" customHeight="1" x14ac:dyDescent="0.2">
      <c r="F137" s="206"/>
    </row>
    <row r="138" spans="1:7" s="2" customFormat="1" ht="15.75" customHeight="1" x14ac:dyDescent="0.2">
      <c r="A138" s="12"/>
      <c r="B138" s="13" t="s">
        <v>20</v>
      </c>
      <c r="C138" s="5" t="s">
        <v>4</v>
      </c>
      <c r="D138" s="7">
        <v>4</v>
      </c>
      <c r="E138" s="17"/>
      <c r="F138" s="207">
        <f t="shared" si="1"/>
        <v>0</v>
      </c>
      <c r="G138" s="25"/>
    </row>
    <row r="139" spans="1:7" x14ac:dyDescent="0.2">
      <c r="F139" s="11"/>
    </row>
    <row r="140" spans="1:7" s="2" customFormat="1" ht="167.25" customHeight="1" x14ac:dyDescent="0.2">
      <c r="A140" s="12" t="s">
        <v>50</v>
      </c>
      <c r="B140" s="231" t="s">
        <v>68</v>
      </c>
      <c r="C140" s="231"/>
      <c r="D140" s="231"/>
      <c r="E140" s="17"/>
      <c r="F140" s="11"/>
      <c r="G140" s="25"/>
    </row>
    <row r="141" spans="1:7" ht="159" customHeight="1" x14ac:dyDescent="0.2">
      <c r="F141" s="11"/>
    </row>
    <row r="142" spans="1:7" s="2" customFormat="1" ht="15.75" customHeight="1" x14ac:dyDescent="0.2">
      <c r="A142" s="12"/>
      <c r="B142" s="13" t="s">
        <v>26</v>
      </c>
      <c r="C142" s="5" t="s">
        <v>4</v>
      </c>
      <c r="D142" s="7">
        <v>5</v>
      </c>
      <c r="E142" s="17"/>
      <c r="F142" s="207">
        <f t="shared" si="1"/>
        <v>0</v>
      </c>
      <c r="G142" s="25"/>
    </row>
    <row r="143" spans="1:7" ht="17.25" customHeight="1" x14ac:dyDescent="0.2">
      <c r="F143" s="11"/>
    </row>
    <row r="144" spans="1:7" s="2" customFormat="1" ht="166.5" customHeight="1" x14ac:dyDescent="0.2">
      <c r="A144" s="12" t="s">
        <v>51</v>
      </c>
      <c r="B144" s="231" t="s">
        <v>68</v>
      </c>
      <c r="C144" s="231"/>
      <c r="D144" s="231"/>
      <c r="E144" s="17"/>
      <c r="F144" s="11"/>
      <c r="G144" s="25"/>
    </row>
    <row r="145" spans="1:7" ht="164.25" customHeight="1" x14ac:dyDescent="0.2">
      <c r="F145" s="11"/>
    </row>
    <row r="146" spans="1:7" s="2" customFormat="1" ht="15.75" customHeight="1" x14ac:dyDescent="0.2">
      <c r="A146" s="12"/>
      <c r="B146" s="13" t="s">
        <v>52</v>
      </c>
      <c r="C146" s="5" t="s">
        <v>4</v>
      </c>
      <c r="D146" s="7">
        <v>16</v>
      </c>
      <c r="E146" s="17"/>
      <c r="F146" s="207">
        <f t="shared" si="1"/>
        <v>0</v>
      </c>
      <c r="G146" s="25"/>
    </row>
    <row r="147" spans="1:7" s="2" customFormat="1" ht="32.25" customHeight="1" x14ac:dyDescent="0.2">
      <c r="A147" s="12"/>
      <c r="B147" s="13" t="s">
        <v>29</v>
      </c>
      <c r="C147" s="5"/>
      <c r="D147" s="7"/>
      <c r="E147" s="17"/>
      <c r="F147" s="11"/>
      <c r="G147" s="25"/>
    </row>
    <row r="148" spans="1:7" x14ac:dyDescent="0.2">
      <c r="F148" s="11"/>
    </row>
    <row r="149" spans="1:7" s="2" customFormat="1" ht="181.5" customHeight="1" x14ac:dyDescent="0.2">
      <c r="A149" s="12" t="s">
        <v>53</v>
      </c>
      <c r="B149" s="231" t="s">
        <v>68</v>
      </c>
      <c r="C149" s="231"/>
      <c r="D149" s="231"/>
      <c r="E149" s="17"/>
      <c r="F149" s="11"/>
      <c r="G149" s="25"/>
    </row>
    <row r="150" spans="1:7" ht="177.75" customHeight="1" x14ac:dyDescent="0.2">
      <c r="F150" s="11"/>
    </row>
    <row r="151" spans="1:7" s="2" customFormat="1" ht="15.75" customHeight="1" x14ac:dyDescent="0.2">
      <c r="A151" s="12"/>
      <c r="B151" s="13" t="s">
        <v>22</v>
      </c>
      <c r="C151" s="5" t="s">
        <v>4</v>
      </c>
      <c r="D151" s="7">
        <v>4</v>
      </c>
      <c r="E151" s="17"/>
      <c r="F151" s="207">
        <f t="shared" si="1"/>
        <v>0</v>
      </c>
      <c r="G151" s="25"/>
    </row>
    <row r="152" spans="1:7" ht="25.5" x14ac:dyDescent="0.2">
      <c r="B152" s="13" t="s">
        <v>29</v>
      </c>
      <c r="F152" s="11"/>
    </row>
    <row r="153" spans="1:7" x14ac:dyDescent="0.2">
      <c r="F153" s="11"/>
    </row>
    <row r="154" spans="1:7" s="2" customFormat="1" ht="167.25" customHeight="1" x14ac:dyDescent="0.2">
      <c r="A154" s="12" t="s">
        <v>54</v>
      </c>
      <c r="B154" s="231" t="s">
        <v>67</v>
      </c>
      <c r="C154" s="231"/>
      <c r="D154" s="231"/>
      <c r="E154" s="17"/>
      <c r="F154" s="11"/>
      <c r="G154" s="25"/>
    </row>
    <row r="155" spans="1:7" ht="167.25" customHeight="1" x14ac:dyDescent="0.2">
      <c r="F155" s="11"/>
    </row>
    <row r="156" spans="1:7" s="2" customFormat="1" ht="15.75" customHeight="1" x14ac:dyDescent="0.2">
      <c r="A156" s="12"/>
      <c r="B156" s="13" t="s">
        <v>55</v>
      </c>
      <c r="C156" s="5" t="s">
        <v>4</v>
      </c>
      <c r="D156" s="7">
        <v>1</v>
      </c>
      <c r="E156" s="17"/>
      <c r="F156" s="207">
        <f t="shared" si="1"/>
        <v>0</v>
      </c>
      <c r="G156" s="25"/>
    </row>
    <row r="157" spans="1:7" x14ac:dyDescent="0.2">
      <c r="F157" s="11"/>
    </row>
    <row r="158" spans="1:7" s="2" customFormat="1" ht="157.5" customHeight="1" x14ac:dyDescent="0.2">
      <c r="A158" s="12" t="s">
        <v>56</v>
      </c>
      <c r="B158" s="231" t="s">
        <v>68</v>
      </c>
      <c r="C158" s="231"/>
      <c r="D158" s="231"/>
      <c r="E158" s="17"/>
      <c r="F158" s="11"/>
      <c r="G158" s="25"/>
    </row>
    <row r="159" spans="1:7" ht="171.75" customHeight="1" x14ac:dyDescent="0.2">
      <c r="F159" s="11"/>
    </row>
    <row r="160" spans="1:7" s="2" customFormat="1" ht="15.75" customHeight="1" x14ac:dyDescent="0.2">
      <c r="A160" s="12"/>
      <c r="B160" s="13" t="s">
        <v>57</v>
      </c>
      <c r="C160" s="5" t="s">
        <v>4</v>
      </c>
      <c r="D160" s="7">
        <v>1</v>
      </c>
      <c r="E160" s="17"/>
      <c r="F160" s="207">
        <f t="shared" ref="F160" si="2">D160*E160</f>
        <v>0</v>
      </c>
      <c r="G160" s="25"/>
    </row>
    <row r="161" spans="1:7" s="2" customFormat="1" ht="31.5" customHeight="1" x14ac:dyDescent="0.2">
      <c r="A161" s="12"/>
      <c r="B161" s="13" t="s">
        <v>29</v>
      </c>
      <c r="C161" s="5"/>
      <c r="D161" s="7"/>
      <c r="E161" s="17"/>
      <c r="F161" s="11"/>
      <c r="G161" s="25"/>
    </row>
    <row r="164" spans="1:7" ht="81.75" customHeight="1" x14ac:dyDescent="0.2">
      <c r="A164" s="12" t="s">
        <v>59</v>
      </c>
      <c r="B164" s="231" t="s">
        <v>69</v>
      </c>
      <c r="C164" s="231"/>
      <c r="D164" s="231"/>
      <c r="E164" s="231"/>
      <c r="F164" s="11"/>
    </row>
    <row r="165" spans="1:7" x14ac:dyDescent="0.2">
      <c r="A165" s="12"/>
      <c r="B165" s="13"/>
      <c r="C165" s="5" t="s">
        <v>16</v>
      </c>
      <c r="D165" s="7">
        <v>368</v>
      </c>
      <c r="E165" s="17"/>
      <c r="F165" s="207">
        <f t="shared" ref="F165:F168" si="3">D165*E165</f>
        <v>0</v>
      </c>
    </row>
    <row r="166" spans="1:7" x14ac:dyDescent="0.2">
      <c r="A166" s="12"/>
      <c r="B166" s="13"/>
      <c r="C166" s="5"/>
      <c r="D166" s="7"/>
      <c r="E166" s="17"/>
      <c r="F166" s="11"/>
    </row>
    <row r="167" spans="1:7" ht="96.75" customHeight="1" x14ac:dyDescent="0.2">
      <c r="A167" s="12" t="s">
        <v>60</v>
      </c>
      <c r="B167" s="233" t="s">
        <v>61</v>
      </c>
      <c r="C167" s="233"/>
      <c r="D167" s="233"/>
      <c r="E167" s="233"/>
      <c r="F167" s="11"/>
    </row>
    <row r="168" spans="1:7" x14ac:dyDescent="0.2">
      <c r="A168" s="12"/>
      <c r="B168" s="13"/>
      <c r="C168" s="5" t="s">
        <v>16</v>
      </c>
      <c r="D168" s="7">
        <v>700</v>
      </c>
      <c r="E168" s="17"/>
      <c r="F168" s="207">
        <f t="shared" si="3"/>
        <v>0</v>
      </c>
    </row>
    <row r="169" spans="1:7" x14ac:dyDescent="0.2">
      <c r="A169" s="12"/>
      <c r="B169" s="13"/>
      <c r="C169" s="5"/>
      <c r="D169" s="7"/>
      <c r="E169" s="17"/>
      <c r="F169" s="11"/>
    </row>
    <row r="171" spans="1:7" hidden="1" x14ac:dyDescent="0.2"/>
    <row r="172" spans="1:7" hidden="1" x14ac:dyDescent="0.2"/>
    <row r="173" spans="1:7" hidden="1" x14ac:dyDescent="0.2"/>
    <row r="174" spans="1:7" hidden="1" x14ac:dyDescent="0.2"/>
    <row r="175" spans="1:7" hidden="1" x14ac:dyDescent="0.2"/>
    <row r="176" spans="1:7" hidden="1" x14ac:dyDescent="0.2"/>
    <row r="177" spans="1:6" hidden="1" x14ac:dyDescent="0.2"/>
    <row r="178" spans="1:6" ht="16.5" thickBot="1" x14ac:dyDescent="0.3">
      <c r="B178" s="27"/>
      <c r="C178" s="27"/>
      <c r="D178" s="27"/>
      <c r="F178" s="28"/>
    </row>
    <row r="179" spans="1:6" ht="16.5" thickTop="1" x14ac:dyDescent="0.25">
      <c r="A179" s="29"/>
      <c r="B179" s="30"/>
      <c r="C179" s="30"/>
      <c r="D179" s="152"/>
      <c r="E179" s="153" t="s">
        <v>247</v>
      </c>
      <c r="F179" s="31">
        <f>SUM(F34:F176)</f>
        <v>0</v>
      </c>
    </row>
  </sheetData>
  <mergeCells count="60">
    <mergeCell ref="B167:E167"/>
    <mergeCell ref="B144:D144"/>
    <mergeCell ref="B149:D149"/>
    <mergeCell ref="B154:D154"/>
    <mergeCell ref="B158:D158"/>
    <mergeCell ref="B164:E164"/>
    <mergeCell ref="B123:D123"/>
    <mergeCell ref="B128:D128"/>
    <mergeCell ref="B132:D132"/>
    <mergeCell ref="B136:D136"/>
    <mergeCell ref="B140:D140"/>
    <mergeCell ref="B103:D103"/>
    <mergeCell ref="B107:D107"/>
    <mergeCell ref="B111:D111"/>
    <mergeCell ref="B115:D115"/>
    <mergeCell ref="B119:D119"/>
    <mergeCell ref="B74:D74"/>
    <mergeCell ref="B84:D84"/>
    <mergeCell ref="B89:D89"/>
    <mergeCell ref="B94:D94"/>
    <mergeCell ref="B99:D99"/>
    <mergeCell ref="B79:D79"/>
    <mergeCell ref="B2:F2"/>
    <mergeCell ref="B66:D66"/>
    <mergeCell ref="B70:D70"/>
    <mergeCell ref="B40:D40"/>
    <mergeCell ref="B44:D44"/>
    <mergeCell ref="B48:D48"/>
    <mergeCell ref="B52:D52"/>
    <mergeCell ref="B34:D34"/>
    <mergeCell ref="B45:D45"/>
    <mergeCell ref="B49:D49"/>
    <mergeCell ref="B56:D56"/>
    <mergeCell ref="B61:D61"/>
    <mergeCell ref="A4:F4"/>
    <mergeCell ref="A6:F6"/>
    <mergeCell ref="A7:F7"/>
    <mergeCell ref="A8:F8"/>
    <mergeCell ref="A9:F9"/>
    <mergeCell ref="A10:F10"/>
    <mergeCell ref="A11:F11"/>
    <mergeCell ref="A12:F12"/>
    <mergeCell ref="A13:F13"/>
    <mergeCell ref="A14:F14"/>
    <mergeCell ref="A15:F15"/>
    <mergeCell ref="A16:F16"/>
    <mergeCell ref="A17:F17"/>
    <mergeCell ref="A18:F18"/>
    <mergeCell ref="A19:F19"/>
    <mergeCell ref="A20:B20"/>
    <mergeCell ref="A21:F21"/>
    <mergeCell ref="A22:F22"/>
    <mergeCell ref="A23:F23"/>
    <mergeCell ref="A29:F29"/>
    <mergeCell ref="A30:F30"/>
    <mergeCell ref="A24:F24"/>
    <mergeCell ref="A25:F25"/>
    <mergeCell ref="A26:F26"/>
    <mergeCell ref="A27:F27"/>
    <mergeCell ref="A28:F28"/>
  </mergeCells>
  <pageMargins left="0.70866141732283505" right="0.70866141732283505" top="0.74803149606299202" bottom="0.74803149606299202" header="0.31496062992126" footer="0.31496062992126"/>
  <pageSetup paperSize="9" orientation="portrait" verticalDpi="597" r:id="rId1"/>
  <headerFooter differentFirst="1"/>
  <rowBreaks count="15" manualBreakCount="15">
    <brk id="42" max="5" man="1"/>
    <brk id="50" max="5" man="1"/>
    <brk id="59" max="5" man="1"/>
    <brk id="68" max="5" man="1"/>
    <brk id="77" max="5" man="1"/>
    <brk id="87" max="5" man="1"/>
    <brk id="97" max="5" man="1"/>
    <brk id="105" max="5" man="1"/>
    <brk id="113" max="5" man="1"/>
    <brk id="121" max="5" man="1"/>
    <brk id="130" max="5" man="1"/>
    <brk id="138" max="5" man="1"/>
    <brk id="147" max="5" man="1"/>
    <brk id="153" max="5" man="1"/>
    <brk id="16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8"/>
  <sheetViews>
    <sheetView showRuler="0" view="pageBreakPreview" topLeftCell="A46" zoomScale="85" zoomScaleSheetLayoutView="85" zoomScalePageLayoutView="125" workbookViewId="0">
      <selection activeCell="B48" sqref="B48:F48"/>
    </sheetView>
  </sheetViews>
  <sheetFormatPr defaultColWidth="11.42578125" defaultRowHeight="15.75" x14ac:dyDescent="0.25"/>
  <cols>
    <col min="1" max="1" width="5.42578125" style="34" customWidth="1"/>
    <col min="2" max="2" width="40.28515625" style="34" customWidth="1"/>
    <col min="3" max="3" width="7.28515625" style="34" customWidth="1"/>
    <col min="4" max="4" width="8.7109375" style="35" customWidth="1"/>
    <col min="5" max="5" width="12.42578125" style="35" customWidth="1"/>
    <col min="6" max="6" width="23.85546875" style="34" customWidth="1"/>
    <col min="7" max="16384" width="11.42578125" style="36"/>
  </cols>
  <sheetData>
    <row r="2" spans="2:9" x14ac:dyDescent="0.25">
      <c r="B2" s="33" t="s">
        <v>70</v>
      </c>
    </row>
    <row r="3" spans="2:9" x14ac:dyDescent="0.25">
      <c r="B3" s="37"/>
      <c r="C3" s="37"/>
      <c r="D3" s="38"/>
      <c r="E3" s="38"/>
      <c r="F3" s="37"/>
    </row>
    <row r="4" spans="2:9" ht="17.25" customHeight="1" x14ac:dyDescent="0.25">
      <c r="B4" s="39" t="s">
        <v>71</v>
      </c>
      <c r="C4" s="40"/>
      <c r="D4" s="41"/>
      <c r="E4" s="42"/>
      <c r="F4" s="43"/>
      <c r="G4" s="44"/>
      <c r="H4" s="45"/>
    </row>
    <row r="5" spans="2:9" ht="13.5" customHeight="1" x14ac:dyDescent="0.25">
      <c r="B5" s="39"/>
      <c r="C5" s="40"/>
      <c r="D5" s="41"/>
      <c r="E5" s="42"/>
      <c r="F5" s="43"/>
      <c r="G5" s="44"/>
      <c r="H5" s="45"/>
    </row>
    <row r="6" spans="2:9" x14ac:dyDescent="0.25">
      <c r="B6" s="39" t="s">
        <v>72</v>
      </c>
      <c r="C6" s="40"/>
      <c r="D6" s="41"/>
      <c r="E6" s="42"/>
      <c r="F6" s="43"/>
      <c r="G6" s="44"/>
      <c r="H6" s="45"/>
      <c r="I6" s="46"/>
    </row>
    <row r="7" spans="2:9" x14ac:dyDescent="0.25">
      <c r="B7" s="39" t="s">
        <v>73</v>
      </c>
      <c r="C7" s="40"/>
      <c r="D7" s="41"/>
      <c r="E7" s="42"/>
      <c r="F7" s="43"/>
      <c r="G7" s="44"/>
      <c r="H7" s="45"/>
    </row>
    <row r="8" spans="2:9" x14ac:dyDescent="0.25">
      <c r="B8" s="39" t="s">
        <v>74</v>
      </c>
      <c r="C8" s="40"/>
      <c r="D8" s="41"/>
      <c r="E8" s="42"/>
      <c r="F8" s="43"/>
      <c r="G8" s="44"/>
      <c r="H8" s="45"/>
    </row>
    <row r="9" spans="2:9" x14ac:dyDescent="0.25">
      <c r="B9" s="39" t="s">
        <v>75</v>
      </c>
      <c r="C9" s="40"/>
      <c r="D9" s="41"/>
      <c r="E9" s="42"/>
      <c r="F9" s="43"/>
      <c r="G9" s="44"/>
      <c r="H9" s="45"/>
    </row>
    <row r="10" spans="2:9" x14ac:dyDescent="0.25">
      <c r="B10" s="39" t="s">
        <v>76</v>
      </c>
      <c r="C10" s="40"/>
      <c r="D10" s="41"/>
      <c r="E10" s="42"/>
      <c r="F10" s="43"/>
      <c r="G10" s="44"/>
      <c r="H10" s="45"/>
    </row>
    <row r="11" spans="2:9" x14ac:dyDescent="0.25">
      <c r="B11" s="39" t="s">
        <v>77</v>
      </c>
      <c r="C11" s="40"/>
      <c r="D11" s="41"/>
      <c r="E11" s="42"/>
      <c r="F11" s="43"/>
      <c r="G11" s="44"/>
      <c r="H11" s="45"/>
    </row>
    <row r="12" spans="2:9" x14ac:dyDescent="0.25">
      <c r="B12" s="39" t="s">
        <v>78</v>
      </c>
      <c r="C12" s="40"/>
      <c r="D12" s="41"/>
      <c r="E12" s="42"/>
      <c r="F12" s="43"/>
      <c r="G12" s="44"/>
      <c r="H12" s="45"/>
    </row>
    <row r="13" spans="2:9" x14ac:dyDescent="0.25">
      <c r="B13" s="39" t="s">
        <v>79</v>
      </c>
      <c r="C13" s="40"/>
      <c r="D13" s="41"/>
      <c r="E13" s="42"/>
      <c r="F13" s="43"/>
      <c r="G13" s="44"/>
      <c r="H13" s="45"/>
    </row>
    <row r="14" spans="2:9" x14ac:dyDescent="0.25">
      <c r="B14" s="39" t="s">
        <v>80</v>
      </c>
      <c r="C14" s="40"/>
      <c r="D14" s="41"/>
      <c r="E14" s="42"/>
      <c r="F14" s="43"/>
      <c r="G14" s="44"/>
      <c r="H14" s="45"/>
    </row>
    <row r="15" spans="2:9" x14ac:dyDescent="0.25">
      <c r="B15" s="39" t="s">
        <v>81</v>
      </c>
      <c r="C15" s="40"/>
      <c r="D15" s="41"/>
      <c r="E15" s="42"/>
      <c r="F15" s="43"/>
      <c r="G15" s="44"/>
      <c r="H15" s="45"/>
    </row>
    <row r="16" spans="2:9" x14ac:dyDescent="0.25">
      <c r="B16" s="39" t="s">
        <v>82</v>
      </c>
      <c r="C16" s="40"/>
      <c r="D16" s="41"/>
      <c r="E16" s="42"/>
      <c r="F16" s="43"/>
      <c r="G16" s="44"/>
      <c r="H16" s="45"/>
    </row>
    <row r="17" spans="2:8" x14ac:dyDescent="0.25">
      <c r="B17" s="39" t="s">
        <v>83</v>
      </c>
      <c r="C17" s="40"/>
      <c r="D17" s="41"/>
      <c r="E17" s="42"/>
      <c r="F17" s="43"/>
      <c r="G17" s="44"/>
      <c r="H17" s="45"/>
    </row>
    <row r="18" spans="2:8" x14ac:dyDescent="0.25">
      <c r="B18" s="39" t="s">
        <v>84</v>
      </c>
      <c r="C18" s="40"/>
      <c r="D18" s="41"/>
      <c r="E18" s="42"/>
      <c r="F18" s="43"/>
      <c r="G18" s="44"/>
      <c r="H18" s="45"/>
    </row>
    <row r="19" spans="2:8" x14ac:dyDescent="0.25">
      <c r="B19" s="39" t="s">
        <v>85</v>
      </c>
      <c r="C19" s="40"/>
      <c r="D19" s="41"/>
      <c r="E19" s="42"/>
      <c r="F19" s="43"/>
      <c r="G19" s="44"/>
      <c r="H19" s="45"/>
    </row>
    <row r="20" spans="2:8" x14ac:dyDescent="0.25">
      <c r="B20" s="39" t="s">
        <v>86</v>
      </c>
      <c r="C20" s="40"/>
      <c r="D20" s="41"/>
      <c r="E20" s="42"/>
      <c r="F20" s="43"/>
      <c r="G20" s="44"/>
      <c r="H20" s="45"/>
    </row>
    <row r="21" spans="2:8" x14ac:dyDescent="0.25">
      <c r="B21" s="39" t="s">
        <v>87</v>
      </c>
      <c r="C21" s="40"/>
      <c r="D21" s="41"/>
      <c r="E21" s="42"/>
      <c r="F21" s="43"/>
      <c r="G21" s="44"/>
      <c r="H21" s="45"/>
    </row>
    <row r="22" spans="2:8" x14ac:dyDescent="0.25">
      <c r="B22" s="39" t="s">
        <v>88</v>
      </c>
      <c r="C22" s="40"/>
      <c r="D22" s="41"/>
      <c r="E22" s="42"/>
      <c r="F22" s="43"/>
      <c r="G22" s="44"/>
      <c r="H22" s="45"/>
    </row>
    <row r="23" spans="2:8" x14ac:dyDescent="0.25">
      <c r="B23" s="39" t="s">
        <v>89</v>
      </c>
      <c r="C23" s="40"/>
      <c r="D23" s="41"/>
      <c r="E23" s="42"/>
      <c r="F23" s="43"/>
      <c r="G23" s="44"/>
      <c r="H23" s="45"/>
    </row>
    <row r="24" spans="2:8" x14ac:dyDescent="0.25">
      <c r="B24" s="39" t="s">
        <v>90</v>
      </c>
      <c r="C24" s="40"/>
      <c r="D24" s="41"/>
      <c r="E24" s="42"/>
      <c r="F24" s="43"/>
      <c r="G24" s="44"/>
      <c r="H24" s="45"/>
    </row>
    <row r="25" spans="2:8" x14ac:dyDescent="0.25">
      <c r="B25" s="39" t="s">
        <v>91</v>
      </c>
      <c r="C25" s="40"/>
      <c r="D25" s="41"/>
      <c r="E25" s="42"/>
      <c r="F25" s="43"/>
      <c r="G25" s="44"/>
      <c r="H25" s="45"/>
    </row>
    <row r="26" spans="2:8" x14ac:dyDescent="0.25">
      <c r="B26" s="39" t="s">
        <v>92</v>
      </c>
      <c r="C26" s="40"/>
      <c r="D26" s="41"/>
      <c r="E26" s="42"/>
      <c r="F26" s="43"/>
      <c r="G26" s="44"/>
      <c r="H26" s="45"/>
    </row>
    <row r="27" spans="2:8" x14ac:dyDescent="0.25">
      <c r="B27" s="39" t="s">
        <v>93</v>
      </c>
      <c r="C27" s="40"/>
      <c r="D27" s="41"/>
      <c r="E27" s="42"/>
      <c r="F27" s="43"/>
      <c r="G27" s="44"/>
      <c r="H27" s="45"/>
    </row>
    <row r="28" spans="2:8" x14ac:dyDescent="0.25">
      <c r="B28" s="39" t="s">
        <v>94</v>
      </c>
      <c r="C28" s="40"/>
      <c r="D28" s="41"/>
      <c r="E28" s="42"/>
      <c r="F28" s="43"/>
      <c r="G28" s="44"/>
      <c r="H28" s="45"/>
    </row>
    <row r="29" spans="2:8" x14ac:dyDescent="0.25">
      <c r="B29" s="39" t="s">
        <v>95</v>
      </c>
      <c r="C29" s="40"/>
      <c r="D29" s="41"/>
      <c r="E29" s="42"/>
      <c r="F29" s="43"/>
      <c r="G29" s="44"/>
      <c r="H29" s="45"/>
    </row>
    <row r="30" spans="2:8" x14ac:dyDescent="0.25">
      <c r="B30" s="39" t="s">
        <v>96</v>
      </c>
      <c r="C30" s="40"/>
      <c r="D30" s="41"/>
      <c r="E30" s="42"/>
      <c r="F30" s="43"/>
      <c r="G30" s="44"/>
      <c r="H30" s="45"/>
    </row>
    <row r="31" spans="2:8" x14ac:dyDescent="0.25">
      <c r="B31" s="39" t="s">
        <v>97</v>
      </c>
      <c r="C31" s="40"/>
      <c r="D31" s="41"/>
      <c r="E31" s="42"/>
      <c r="F31" s="43"/>
      <c r="G31" s="44"/>
      <c r="H31" s="45"/>
    </row>
    <row r="32" spans="2:8" x14ac:dyDescent="0.25">
      <c r="B32" s="39" t="s">
        <v>98</v>
      </c>
      <c r="C32" s="40"/>
      <c r="D32" s="41"/>
      <c r="E32" s="42"/>
      <c r="F32" s="43"/>
      <c r="G32" s="44"/>
      <c r="H32" s="45"/>
    </row>
    <row r="33" spans="1:9" x14ac:dyDescent="0.25">
      <c r="B33" s="39" t="s">
        <v>99</v>
      </c>
      <c r="C33" s="40"/>
      <c r="D33" s="41"/>
      <c r="E33" s="42"/>
      <c r="F33" s="43"/>
      <c r="G33" s="44"/>
      <c r="H33" s="45"/>
    </row>
    <row r="34" spans="1:9" x14ac:dyDescent="0.25">
      <c r="B34" s="39" t="s">
        <v>100</v>
      </c>
      <c r="C34" s="40"/>
      <c r="D34" s="41"/>
      <c r="E34" s="42"/>
      <c r="F34" s="43"/>
      <c r="G34" s="44"/>
      <c r="H34" s="45"/>
    </row>
    <row r="35" spans="1:9" x14ac:dyDescent="0.25">
      <c r="B35" s="47"/>
      <c r="C35" s="48"/>
      <c r="D35" s="49"/>
      <c r="E35" s="50"/>
      <c r="F35" s="51"/>
      <c r="G35" s="52"/>
      <c r="H35" s="53"/>
    </row>
    <row r="36" spans="1:9" x14ac:dyDescent="0.25">
      <c r="B36" s="54" t="s">
        <v>101</v>
      </c>
      <c r="C36" s="47"/>
      <c r="D36" s="55"/>
      <c r="E36" s="42"/>
      <c r="F36" s="56"/>
      <c r="G36" s="57"/>
      <c r="H36" s="58"/>
    </row>
    <row r="37" spans="1:9" x14ac:dyDescent="0.25">
      <c r="B37" s="54"/>
      <c r="C37" s="47"/>
      <c r="E37" s="42"/>
      <c r="F37" s="56"/>
      <c r="G37" s="57"/>
      <c r="H37" s="58"/>
    </row>
    <row r="38" spans="1:9" ht="32.25" customHeight="1" x14ac:dyDescent="0.25">
      <c r="B38" s="235" t="s">
        <v>192</v>
      </c>
      <c r="C38" s="235"/>
      <c r="D38" s="235"/>
      <c r="E38" s="235"/>
      <c r="F38" s="235"/>
      <c r="G38" s="57"/>
      <c r="H38" s="58"/>
    </row>
    <row r="39" spans="1:9" ht="18.75" customHeight="1" x14ac:dyDescent="0.25">
      <c r="A39" s="59"/>
    </row>
    <row r="40" spans="1:9" x14ac:dyDescent="0.25">
      <c r="A40" s="208"/>
      <c r="B40" s="208"/>
      <c r="C40" s="208"/>
      <c r="D40" s="208"/>
      <c r="E40" s="208"/>
      <c r="F40" s="208"/>
      <c r="H40" s="61"/>
      <c r="I40" s="62"/>
    </row>
    <row r="41" spans="1:9" s="141" customFormat="1" ht="30" x14ac:dyDescent="0.25">
      <c r="A41" s="195" t="s">
        <v>282</v>
      </c>
      <c r="B41" s="195" t="s">
        <v>178</v>
      </c>
      <c r="C41" s="195" t="s">
        <v>179</v>
      </c>
      <c r="D41" s="195" t="s">
        <v>180</v>
      </c>
      <c r="E41" s="196" t="s">
        <v>181</v>
      </c>
      <c r="F41" s="196" t="s">
        <v>182</v>
      </c>
      <c r="G41" s="146"/>
    </row>
    <row r="42" spans="1:9" x14ac:dyDescent="0.25">
      <c r="A42" s="59"/>
      <c r="B42" s="59"/>
      <c r="C42" s="59"/>
      <c r="D42" s="60"/>
      <c r="E42" s="60"/>
      <c r="F42" s="59"/>
      <c r="H42" s="61"/>
      <c r="I42" s="62"/>
    </row>
    <row r="43" spans="1:9" x14ac:dyDescent="0.25">
      <c r="A43" s="59"/>
      <c r="B43" s="65" t="s">
        <v>102</v>
      </c>
      <c r="C43" s="66"/>
      <c r="D43" s="67"/>
      <c r="E43" s="67"/>
      <c r="F43" s="68"/>
      <c r="H43" s="61"/>
      <c r="I43" s="62"/>
    </row>
    <row r="44" spans="1:9" x14ac:dyDescent="0.25">
      <c r="A44" s="59"/>
      <c r="B44" s="59"/>
      <c r="C44" s="59"/>
      <c r="D44" s="60"/>
      <c r="E44" s="60"/>
      <c r="F44" s="59"/>
      <c r="H44" s="61"/>
      <c r="I44" s="62"/>
    </row>
    <row r="45" spans="1:9" ht="27" customHeight="1" x14ac:dyDescent="0.25">
      <c r="A45" s="69" t="s">
        <v>0</v>
      </c>
      <c r="B45" s="236" t="s">
        <v>103</v>
      </c>
      <c r="C45" s="236"/>
      <c r="D45" s="236"/>
      <c r="E45" s="236"/>
      <c r="F45" s="236"/>
      <c r="H45" s="61"/>
      <c r="I45" s="62"/>
    </row>
    <row r="46" spans="1:9" x14ac:dyDescent="0.25">
      <c r="A46" s="59"/>
      <c r="B46" s="59" t="s">
        <v>104</v>
      </c>
      <c r="C46" s="237" t="s">
        <v>194</v>
      </c>
      <c r="D46" s="238"/>
      <c r="E46" s="239"/>
      <c r="F46" s="209">
        <v>0</v>
      </c>
      <c r="H46" s="61"/>
      <c r="I46" s="62"/>
    </row>
    <row r="47" spans="1:9" x14ac:dyDescent="0.25">
      <c r="A47" s="59"/>
      <c r="B47" s="59"/>
      <c r="C47" s="59"/>
      <c r="D47" s="60"/>
      <c r="E47" s="60"/>
      <c r="F47" s="59"/>
      <c r="H47" s="61"/>
      <c r="I47" s="62"/>
    </row>
    <row r="48" spans="1:9" ht="108" customHeight="1" x14ac:dyDescent="0.25">
      <c r="A48" s="69" t="s">
        <v>1</v>
      </c>
      <c r="B48" s="234" t="s">
        <v>105</v>
      </c>
      <c r="C48" s="234"/>
      <c r="D48" s="234"/>
      <c r="E48" s="234"/>
      <c r="F48" s="234"/>
      <c r="H48" s="61"/>
      <c r="I48" s="62"/>
    </row>
    <row r="49" spans="1:9" x14ac:dyDescent="0.25">
      <c r="A49" s="59"/>
      <c r="B49" s="59" t="s">
        <v>104</v>
      </c>
      <c r="C49" s="71" t="s">
        <v>16</v>
      </c>
      <c r="D49" s="70">
        <v>98</v>
      </c>
      <c r="E49" s="70"/>
      <c r="F49" s="209">
        <f>D49*E49</f>
        <v>0</v>
      </c>
      <c r="H49" s="61"/>
      <c r="I49" s="62"/>
    </row>
    <row r="50" spans="1:9" x14ac:dyDescent="0.25">
      <c r="A50" s="59"/>
      <c r="B50" s="59"/>
      <c r="C50" s="59"/>
      <c r="D50" s="60"/>
      <c r="E50" s="60"/>
      <c r="F50" s="59"/>
      <c r="H50" s="61"/>
      <c r="I50" s="62"/>
    </row>
    <row r="51" spans="1:9" ht="105" customHeight="1" x14ac:dyDescent="0.25">
      <c r="A51" s="72" t="s">
        <v>2</v>
      </c>
      <c r="B51" s="234" t="s">
        <v>106</v>
      </c>
      <c r="C51" s="234"/>
      <c r="D51" s="234"/>
      <c r="E51" s="234"/>
      <c r="F51" s="234"/>
      <c r="H51" s="61"/>
      <c r="I51" s="62"/>
    </row>
    <row r="52" spans="1:9" x14ac:dyDescent="0.25">
      <c r="A52" s="59"/>
      <c r="B52" s="59"/>
      <c r="C52" s="71" t="s">
        <v>16</v>
      </c>
      <c r="D52" s="70">
        <v>2440</v>
      </c>
      <c r="E52" s="70"/>
      <c r="F52" s="209">
        <f>D52*E52</f>
        <v>0</v>
      </c>
      <c r="H52" s="61"/>
      <c r="I52" s="62"/>
    </row>
    <row r="53" spans="1:9" ht="13.5" customHeight="1" x14ac:dyDescent="0.25">
      <c r="A53" s="59"/>
      <c r="B53" s="59"/>
      <c r="C53" s="59"/>
      <c r="D53" s="60"/>
      <c r="E53" s="60"/>
      <c r="F53" s="59"/>
      <c r="G53" s="34"/>
      <c r="H53" s="61"/>
      <c r="I53" s="62"/>
    </row>
    <row r="54" spans="1:9" ht="28.5" customHeight="1" x14ac:dyDescent="0.25">
      <c r="A54" s="73" t="s">
        <v>3</v>
      </c>
      <c r="B54" s="240" t="s">
        <v>107</v>
      </c>
      <c r="C54" s="240"/>
      <c r="D54" s="240"/>
      <c r="E54" s="240"/>
      <c r="F54" s="240"/>
      <c r="G54" s="34"/>
      <c r="H54" s="61"/>
      <c r="I54" s="62"/>
    </row>
    <row r="55" spans="1:9" x14ac:dyDescent="0.25">
      <c r="A55" s="59"/>
      <c r="B55" s="59"/>
      <c r="C55" s="71" t="s">
        <v>16</v>
      </c>
      <c r="D55" s="70">
        <v>865</v>
      </c>
      <c r="E55" s="70"/>
      <c r="F55" s="209">
        <f>D55*E55</f>
        <v>0</v>
      </c>
      <c r="G55" s="34"/>
      <c r="H55" s="61"/>
      <c r="I55" s="62"/>
    </row>
    <row r="56" spans="1:9" ht="16.5" thickBot="1" x14ac:dyDescent="0.3">
      <c r="A56" s="59"/>
      <c r="B56" s="59"/>
      <c r="C56" s="59"/>
      <c r="D56" s="60"/>
      <c r="E56" s="60"/>
      <c r="F56" s="59"/>
      <c r="G56" s="34"/>
      <c r="H56" s="61"/>
      <c r="I56" s="62"/>
    </row>
    <row r="57" spans="1:9" ht="16.5" thickBot="1" x14ac:dyDescent="0.3">
      <c r="A57" s="63"/>
      <c r="B57" s="241" t="s">
        <v>108</v>
      </c>
      <c r="C57" s="241"/>
      <c r="D57" s="241"/>
      <c r="E57" s="242"/>
      <c r="F57" s="210">
        <f>F55+F52+F49+F46</f>
        <v>0</v>
      </c>
      <c r="H57" s="61"/>
      <c r="I57" s="62"/>
    </row>
    <row r="58" spans="1:9" ht="12.75" customHeight="1" x14ac:dyDescent="0.25">
      <c r="A58" s="59"/>
      <c r="B58" s="59"/>
      <c r="C58" s="59"/>
      <c r="D58" s="60"/>
      <c r="E58" s="60"/>
      <c r="F58" s="59"/>
      <c r="H58" s="61"/>
      <c r="I58" s="62"/>
    </row>
    <row r="59" spans="1:9" ht="10.5" customHeight="1" x14ac:dyDescent="0.25">
      <c r="A59" s="59"/>
      <c r="B59" s="59"/>
      <c r="C59" s="59"/>
      <c r="D59" s="60"/>
      <c r="E59" s="60"/>
      <c r="F59" s="59"/>
      <c r="H59" s="61"/>
      <c r="I59" s="62"/>
    </row>
    <row r="60" spans="1:9" x14ac:dyDescent="0.25">
      <c r="A60" s="59"/>
      <c r="B60" s="65" t="s">
        <v>109</v>
      </c>
      <c r="C60" s="66"/>
      <c r="D60" s="67"/>
      <c r="E60" s="67"/>
      <c r="F60" s="68"/>
      <c r="H60" s="61"/>
      <c r="I60" s="62"/>
    </row>
    <row r="61" spans="1:9" x14ac:dyDescent="0.25">
      <c r="A61" s="59"/>
      <c r="B61" s="59"/>
      <c r="C61" s="59"/>
      <c r="D61" s="60"/>
      <c r="E61" s="60"/>
      <c r="F61" s="59"/>
      <c r="H61" s="61"/>
      <c r="I61" s="62"/>
    </row>
    <row r="62" spans="1:9" ht="14.25" customHeight="1" x14ac:dyDescent="0.25">
      <c r="A62" s="59"/>
      <c r="B62" s="59"/>
      <c r="C62" s="59"/>
      <c r="D62" s="60"/>
      <c r="E62" s="60"/>
      <c r="F62" s="59"/>
      <c r="H62" s="61"/>
      <c r="I62" s="62"/>
    </row>
    <row r="63" spans="1:9" ht="42.75" customHeight="1" x14ac:dyDescent="0.25">
      <c r="A63" s="69" t="s">
        <v>0</v>
      </c>
      <c r="B63" s="234" t="s">
        <v>193</v>
      </c>
      <c r="C63" s="234"/>
      <c r="D63" s="234"/>
      <c r="E63" s="234"/>
      <c r="F63" s="234"/>
      <c r="H63" s="61"/>
      <c r="I63" s="62"/>
    </row>
    <row r="64" spans="1:9" ht="15" customHeight="1" x14ac:dyDescent="0.25">
      <c r="A64" s="59"/>
      <c r="B64" s="59" t="s">
        <v>110</v>
      </c>
      <c r="C64" s="74" t="s">
        <v>111</v>
      </c>
      <c r="D64" s="70">
        <v>6</v>
      </c>
      <c r="E64" s="70"/>
      <c r="F64" s="209">
        <f t="shared" ref="F64:F74" si="0">D64*E64</f>
        <v>0</v>
      </c>
      <c r="H64" s="61"/>
      <c r="I64" s="62"/>
    </row>
    <row r="65" spans="1:9" x14ac:dyDescent="0.25">
      <c r="A65" s="59"/>
      <c r="B65" s="59" t="s">
        <v>112</v>
      </c>
      <c r="C65" s="74" t="s">
        <v>111</v>
      </c>
      <c r="D65" s="70">
        <v>33</v>
      </c>
      <c r="E65" s="70"/>
      <c r="F65" s="209">
        <f t="shared" si="0"/>
        <v>0</v>
      </c>
      <c r="H65" s="61"/>
      <c r="I65" s="62"/>
    </row>
    <row r="66" spans="1:9" x14ac:dyDescent="0.25">
      <c r="A66" s="59"/>
      <c r="B66" s="59" t="s">
        <v>113</v>
      </c>
      <c r="C66" s="74" t="s">
        <v>111</v>
      </c>
      <c r="D66" s="70">
        <v>7</v>
      </c>
      <c r="E66" s="70"/>
      <c r="F66" s="209">
        <f t="shared" si="0"/>
        <v>0</v>
      </c>
      <c r="H66" s="61"/>
      <c r="I66" s="62"/>
    </row>
    <row r="67" spans="1:9" x14ac:dyDescent="0.25">
      <c r="A67" s="59"/>
      <c r="B67" s="59" t="s">
        <v>114</v>
      </c>
      <c r="C67" s="74" t="s">
        <v>111</v>
      </c>
      <c r="D67" s="70">
        <v>4</v>
      </c>
      <c r="E67" s="70"/>
      <c r="F67" s="209">
        <f t="shared" si="0"/>
        <v>0</v>
      </c>
      <c r="H67" s="61"/>
      <c r="I67" s="62"/>
    </row>
    <row r="68" spans="1:9" x14ac:dyDescent="0.25">
      <c r="A68" s="59"/>
      <c r="B68" s="59" t="s">
        <v>115</v>
      </c>
      <c r="C68" s="74" t="s">
        <v>111</v>
      </c>
      <c r="D68" s="70">
        <v>4</v>
      </c>
      <c r="E68" s="70"/>
      <c r="F68" s="209">
        <f t="shared" si="0"/>
        <v>0</v>
      </c>
      <c r="H68" s="75"/>
      <c r="I68" s="76"/>
    </row>
    <row r="69" spans="1:9" x14ac:dyDescent="0.25">
      <c r="A69" s="59"/>
      <c r="B69" s="59" t="s">
        <v>116</v>
      </c>
      <c r="C69" s="74" t="s">
        <v>195</v>
      </c>
      <c r="D69" s="70">
        <v>57</v>
      </c>
      <c r="E69" s="70"/>
      <c r="F69" s="209">
        <f t="shared" si="0"/>
        <v>0</v>
      </c>
      <c r="H69" s="75"/>
      <c r="I69" s="76"/>
    </row>
    <row r="70" spans="1:9" x14ac:dyDescent="0.25">
      <c r="A70" s="59"/>
      <c r="B70" s="59" t="s">
        <v>117</v>
      </c>
      <c r="C70" s="74" t="s">
        <v>111</v>
      </c>
      <c r="D70" s="70">
        <v>2</v>
      </c>
      <c r="E70" s="70"/>
      <c r="F70" s="209">
        <f t="shared" si="0"/>
        <v>0</v>
      </c>
      <c r="H70" s="75"/>
      <c r="I70" s="76"/>
    </row>
    <row r="71" spans="1:9" x14ac:dyDescent="0.25">
      <c r="A71" s="59"/>
      <c r="B71" s="59" t="s">
        <v>118</v>
      </c>
      <c r="C71" s="74" t="s">
        <v>111</v>
      </c>
      <c r="D71" s="70">
        <v>1</v>
      </c>
      <c r="E71" s="70"/>
      <c r="F71" s="209">
        <f t="shared" si="0"/>
        <v>0</v>
      </c>
      <c r="H71" s="75"/>
      <c r="I71" s="76"/>
    </row>
    <row r="72" spans="1:9" ht="17.25" customHeight="1" x14ac:dyDescent="0.25">
      <c r="A72" s="59"/>
      <c r="B72" s="59" t="s">
        <v>119</v>
      </c>
      <c r="C72" s="74" t="s">
        <v>120</v>
      </c>
      <c r="D72" s="70">
        <v>1</v>
      </c>
      <c r="E72" s="70"/>
      <c r="F72" s="209">
        <f t="shared" si="0"/>
        <v>0</v>
      </c>
      <c r="H72" s="75"/>
      <c r="I72" s="76"/>
    </row>
    <row r="73" spans="1:9" ht="17.25" customHeight="1" x14ac:dyDescent="0.25">
      <c r="A73" s="59"/>
      <c r="B73" s="59" t="s">
        <v>121</v>
      </c>
      <c r="C73" s="74" t="s">
        <v>120</v>
      </c>
      <c r="D73" s="70">
        <v>1</v>
      </c>
      <c r="E73" s="70"/>
      <c r="F73" s="209">
        <f t="shared" si="0"/>
        <v>0</v>
      </c>
      <c r="H73" s="75"/>
      <c r="I73" s="76"/>
    </row>
    <row r="74" spans="1:9" ht="17.25" customHeight="1" x14ac:dyDescent="0.25">
      <c r="A74" s="59"/>
      <c r="B74" s="59" t="s">
        <v>122</v>
      </c>
      <c r="C74" s="74" t="s">
        <v>111</v>
      </c>
      <c r="D74" s="70">
        <v>3</v>
      </c>
      <c r="E74" s="70"/>
      <c r="F74" s="209">
        <f t="shared" si="0"/>
        <v>0</v>
      </c>
      <c r="H74" s="75"/>
      <c r="I74" s="76"/>
    </row>
    <row r="75" spans="1:9" x14ac:dyDescent="0.25">
      <c r="A75" s="59"/>
      <c r="B75" s="59"/>
      <c r="C75" s="77"/>
      <c r="D75" s="64"/>
      <c r="E75" s="64"/>
      <c r="F75" s="64"/>
      <c r="H75" s="75"/>
      <c r="I75" s="76"/>
    </row>
    <row r="76" spans="1:9" ht="27.75" customHeight="1" x14ac:dyDescent="0.25">
      <c r="A76" s="78" t="s">
        <v>1</v>
      </c>
      <c r="B76" s="234" t="s">
        <v>196</v>
      </c>
      <c r="C76" s="234"/>
      <c r="D76" s="234"/>
      <c r="E76" s="234"/>
      <c r="F76" s="234"/>
      <c r="H76" s="75"/>
      <c r="I76" s="76"/>
    </row>
    <row r="77" spans="1:9" ht="16.5" customHeight="1" x14ac:dyDescent="0.25">
      <c r="A77" s="59"/>
      <c r="B77" s="79"/>
      <c r="C77" s="71" t="s">
        <v>195</v>
      </c>
      <c r="D77" s="70">
        <v>480</v>
      </c>
      <c r="E77" s="70"/>
      <c r="F77" s="209">
        <f>D77*E77</f>
        <v>0</v>
      </c>
      <c r="H77" s="75"/>
      <c r="I77" s="76"/>
    </row>
    <row r="78" spans="1:9" ht="12.75" customHeight="1" x14ac:dyDescent="0.25">
      <c r="A78" s="59"/>
      <c r="B78" s="59"/>
      <c r="C78" s="59"/>
      <c r="D78" s="60"/>
      <c r="E78" s="60"/>
      <c r="F78" s="59"/>
      <c r="H78" s="75"/>
      <c r="I78" s="76"/>
    </row>
    <row r="79" spans="1:9" ht="30" customHeight="1" x14ac:dyDescent="0.25">
      <c r="A79" s="69" t="s">
        <v>2</v>
      </c>
      <c r="B79" s="234" t="s">
        <v>123</v>
      </c>
      <c r="C79" s="234"/>
      <c r="D79" s="234"/>
      <c r="E79" s="234"/>
      <c r="F79" s="234"/>
      <c r="H79" s="75"/>
      <c r="I79" s="76"/>
    </row>
    <row r="80" spans="1:9" x14ac:dyDescent="0.25">
      <c r="A80" s="59"/>
      <c r="B80" s="80" t="s">
        <v>124</v>
      </c>
      <c r="C80" s="71" t="s">
        <v>195</v>
      </c>
      <c r="D80" s="70">
        <v>396</v>
      </c>
      <c r="E80" s="70"/>
      <c r="F80" s="209">
        <f>D80*E80</f>
        <v>0</v>
      </c>
    </row>
    <row r="81" spans="1:6" ht="15" customHeight="1" x14ac:dyDescent="0.25">
      <c r="A81" s="59"/>
      <c r="B81" s="81"/>
      <c r="C81" s="82"/>
      <c r="D81" s="60"/>
      <c r="E81" s="60"/>
      <c r="F81" s="59"/>
    </row>
    <row r="82" spans="1:6" ht="13.5" customHeight="1" x14ac:dyDescent="0.25">
      <c r="A82" s="59"/>
      <c r="B82" s="59"/>
      <c r="C82" s="59"/>
      <c r="D82" s="60"/>
      <c r="E82" s="60"/>
      <c r="F82" s="59"/>
    </row>
    <row r="83" spans="1:6" ht="54.75" customHeight="1" x14ac:dyDescent="0.25">
      <c r="A83" s="69" t="s">
        <v>3</v>
      </c>
      <c r="B83" s="234" t="s">
        <v>125</v>
      </c>
      <c r="C83" s="234"/>
      <c r="D83" s="234"/>
      <c r="E83" s="234"/>
      <c r="F83" s="234"/>
    </row>
    <row r="84" spans="1:6" x14ac:dyDescent="0.25">
      <c r="A84" s="59"/>
      <c r="B84" s="59"/>
      <c r="C84" s="83" t="s">
        <v>16</v>
      </c>
      <c r="D84" s="70">
        <v>600</v>
      </c>
      <c r="E84" s="70"/>
      <c r="F84" s="209">
        <f>D84*E84</f>
        <v>0</v>
      </c>
    </row>
    <row r="85" spans="1:6" x14ac:dyDescent="0.25">
      <c r="A85" s="59"/>
      <c r="B85" s="59"/>
      <c r="C85" s="77"/>
      <c r="D85" s="64"/>
      <c r="E85" s="64"/>
      <c r="F85" s="64"/>
    </row>
    <row r="86" spans="1:6" ht="42" customHeight="1" x14ac:dyDescent="0.25">
      <c r="A86" s="78" t="s">
        <v>5</v>
      </c>
      <c r="B86" s="234" t="s">
        <v>126</v>
      </c>
      <c r="C86" s="234"/>
      <c r="D86" s="234"/>
      <c r="E86" s="234"/>
      <c r="F86" s="234"/>
    </row>
    <row r="87" spans="1:6" x14ac:dyDescent="0.25">
      <c r="A87" s="59"/>
      <c r="B87" s="59"/>
      <c r="C87" s="83" t="s">
        <v>16</v>
      </c>
      <c r="D87" s="70">
        <v>2390</v>
      </c>
      <c r="E87" s="70"/>
      <c r="F87" s="209">
        <f>D87*E87</f>
        <v>0</v>
      </c>
    </row>
    <row r="88" spans="1:6" ht="16.5" thickBot="1" x14ac:dyDescent="0.3">
      <c r="A88" s="59"/>
      <c r="B88" s="59"/>
      <c r="C88" s="59"/>
      <c r="D88" s="60"/>
      <c r="E88" s="60"/>
      <c r="F88" s="59"/>
    </row>
    <row r="89" spans="1:6" ht="16.5" thickBot="1" x14ac:dyDescent="0.3">
      <c r="A89" s="59"/>
      <c r="B89" s="241" t="s">
        <v>127</v>
      </c>
      <c r="C89" s="241"/>
      <c r="D89" s="241"/>
      <c r="E89" s="242"/>
      <c r="F89" s="210">
        <f>F84+F80+F67+F66+F65+F64+F87+F77+F71+F70+F69+F68+F73+F74+F72</f>
        <v>0</v>
      </c>
    </row>
    <row r="90" spans="1:6" x14ac:dyDescent="0.25">
      <c r="A90" s="59"/>
      <c r="B90" s="59"/>
      <c r="C90" s="59"/>
      <c r="D90" s="60"/>
      <c r="E90" s="60"/>
      <c r="F90" s="59"/>
    </row>
    <row r="91" spans="1:6" ht="18.75" customHeight="1" x14ac:dyDescent="0.25">
      <c r="A91" s="59"/>
      <c r="B91" s="65" t="s">
        <v>128</v>
      </c>
      <c r="C91" s="66"/>
      <c r="D91" s="67"/>
      <c r="E91" s="67"/>
      <c r="F91" s="68"/>
    </row>
    <row r="92" spans="1:6" ht="14.25" customHeight="1" x14ac:dyDescent="0.25">
      <c r="A92" s="59"/>
      <c r="B92" s="84"/>
      <c r="C92" s="59"/>
      <c r="D92" s="60"/>
      <c r="E92" s="60"/>
      <c r="F92" s="59"/>
    </row>
    <row r="93" spans="1:6" ht="41.25" customHeight="1" x14ac:dyDescent="0.25">
      <c r="A93" s="69" t="s">
        <v>0</v>
      </c>
      <c r="B93" s="234" t="s">
        <v>205</v>
      </c>
      <c r="C93" s="234"/>
      <c r="D93" s="234"/>
      <c r="E93" s="234"/>
      <c r="F93" s="234"/>
    </row>
    <row r="94" spans="1:6" x14ac:dyDescent="0.25">
      <c r="A94" s="59"/>
      <c r="B94" s="59"/>
      <c r="C94" s="83" t="s">
        <v>129</v>
      </c>
      <c r="D94" s="70">
        <v>2380</v>
      </c>
      <c r="E94" s="70"/>
      <c r="F94" s="209">
        <f>D94*E94</f>
        <v>0</v>
      </c>
    </row>
    <row r="95" spans="1:6" ht="15.75" customHeight="1" x14ac:dyDescent="0.25">
      <c r="A95" s="59"/>
      <c r="B95" s="59"/>
      <c r="C95" s="77"/>
      <c r="D95" s="64"/>
      <c r="E95" s="64"/>
      <c r="F95" s="64"/>
    </row>
    <row r="96" spans="1:6" ht="66" customHeight="1" x14ac:dyDescent="0.25">
      <c r="A96" s="69" t="s">
        <v>1</v>
      </c>
      <c r="B96" s="234" t="s">
        <v>130</v>
      </c>
      <c r="C96" s="234"/>
      <c r="D96" s="234"/>
      <c r="E96" s="234"/>
      <c r="F96" s="234"/>
    </row>
    <row r="97" spans="1:9" ht="16.5" customHeight="1" x14ac:dyDescent="0.25">
      <c r="A97" s="59"/>
      <c r="B97" s="81"/>
      <c r="C97" s="83" t="s">
        <v>129</v>
      </c>
      <c r="D97" s="70">
        <v>600</v>
      </c>
      <c r="E97" s="70"/>
      <c r="F97" s="209">
        <f>D97*E97</f>
        <v>0</v>
      </c>
    </row>
    <row r="98" spans="1:9" ht="16.5" customHeight="1" x14ac:dyDescent="0.25">
      <c r="A98" s="59"/>
      <c r="B98" s="81"/>
      <c r="C98" s="77"/>
      <c r="D98" s="64"/>
      <c r="E98" s="64"/>
      <c r="F98" s="64"/>
    </row>
    <row r="99" spans="1:9" ht="29.25" customHeight="1" x14ac:dyDescent="0.25">
      <c r="A99" s="78" t="s">
        <v>131</v>
      </c>
      <c r="B99" s="234" t="s">
        <v>197</v>
      </c>
      <c r="C99" s="234"/>
      <c r="D99" s="234"/>
      <c r="E99" s="234"/>
      <c r="F99" s="234"/>
    </row>
    <row r="100" spans="1:9" ht="21" customHeight="1" x14ac:dyDescent="0.25">
      <c r="A100" s="59"/>
      <c r="B100" s="79"/>
      <c r="C100" s="83" t="s">
        <v>198</v>
      </c>
      <c r="D100" s="70">
        <v>590</v>
      </c>
      <c r="E100" s="70"/>
      <c r="F100" s="209">
        <f>D100*E100</f>
        <v>0</v>
      </c>
    </row>
    <row r="101" spans="1:9" ht="15" customHeight="1" thickBot="1" x14ac:dyDescent="0.3">
      <c r="A101" s="69"/>
      <c r="B101" s="59"/>
      <c r="C101" s="59"/>
      <c r="D101" s="60"/>
      <c r="E101" s="60"/>
      <c r="F101" s="59"/>
    </row>
    <row r="102" spans="1:9" ht="18.75" customHeight="1" thickBot="1" x14ac:dyDescent="0.3">
      <c r="A102" s="59"/>
      <c r="B102" s="243" t="s">
        <v>132</v>
      </c>
      <c r="C102" s="243"/>
      <c r="D102" s="243"/>
      <c r="E102" s="85"/>
      <c r="F102" s="211">
        <f>F94+F97+F100</f>
        <v>0</v>
      </c>
    </row>
    <row r="103" spans="1:9" ht="10.5" customHeight="1" x14ac:dyDescent="0.25">
      <c r="A103" s="59"/>
      <c r="B103" s="59"/>
      <c r="C103" s="59"/>
      <c r="D103" s="60"/>
      <c r="E103" s="60"/>
      <c r="F103" s="59"/>
    </row>
    <row r="104" spans="1:9" ht="16.5" customHeight="1" x14ac:dyDescent="0.25">
      <c r="A104" s="59"/>
      <c r="B104" s="244" t="s">
        <v>133</v>
      </c>
      <c r="C104" s="245"/>
      <c r="D104" s="245"/>
      <c r="E104" s="67"/>
      <c r="F104" s="68" t="s">
        <v>134</v>
      </c>
    </row>
    <row r="105" spans="1:9" ht="13.5" customHeight="1" x14ac:dyDescent="0.25">
      <c r="A105" s="59"/>
      <c r="B105" s="59"/>
      <c r="C105" s="59"/>
      <c r="D105" s="60"/>
      <c r="E105" s="60"/>
      <c r="F105" s="59"/>
    </row>
    <row r="106" spans="1:9" ht="345.75" customHeight="1" x14ac:dyDescent="0.25">
      <c r="A106" s="69" t="s">
        <v>0</v>
      </c>
      <c r="B106" s="246" t="s">
        <v>246</v>
      </c>
      <c r="C106" s="246"/>
      <c r="D106" s="246"/>
      <c r="E106" s="246"/>
      <c r="F106" s="246"/>
      <c r="I106" s="69"/>
    </row>
    <row r="107" spans="1:9" ht="68.25" customHeight="1" x14ac:dyDescent="0.25">
      <c r="A107" s="69"/>
      <c r="B107" s="246" t="s">
        <v>135</v>
      </c>
      <c r="C107" s="246"/>
      <c r="D107" s="246"/>
      <c r="E107" s="246"/>
      <c r="F107" s="246"/>
      <c r="I107" s="69"/>
    </row>
    <row r="108" spans="1:9" ht="66" customHeight="1" x14ac:dyDescent="0.25">
      <c r="A108" s="59"/>
      <c r="B108" s="234" t="s">
        <v>136</v>
      </c>
      <c r="C108" s="234"/>
      <c r="D108" s="234"/>
      <c r="E108" s="234"/>
      <c r="F108" s="234"/>
      <c r="I108" s="59"/>
    </row>
    <row r="109" spans="1:9" ht="42" customHeight="1" x14ac:dyDescent="0.25">
      <c r="A109" s="86"/>
      <c r="B109" s="234" t="s">
        <v>137</v>
      </c>
      <c r="C109" s="234"/>
      <c r="D109" s="234"/>
      <c r="E109" s="234"/>
      <c r="F109" s="234"/>
      <c r="I109" s="86"/>
    </row>
    <row r="110" spans="1:9" ht="17.25" customHeight="1" x14ac:dyDescent="0.25">
      <c r="A110" s="59"/>
      <c r="B110" s="59" t="s">
        <v>138</v>
      </c>
      <c r="C110" s="59"/>
      <c r="D110" s="60"/>
      <c r="E110" s="60"/>
      <c r="F110" s="59"/>
      <c r="I110" s="59"/>
    </row>
    <row r="111" spans="1:9" s="87" customFormat="1" ht="27.75" customHeight="1" x14ac:dyDescent="0.2">
      <c r="A111" s="86"/>
      <c r="B111" s="234" t="s">
        <v>139</v>
      </c>
      <c r="C111" s="234"/>
      <c r="D111" s="234"/>
      <c r="E111" s="234"/>
      <c r="F111" s="234"/>
      <c r="I111" s="86"/>
    </row>
    <row r="112" spans="1:9" s="87" customFormat="1" ht="15.75" customHeight="1" x14ac:dyDescent="0.2">
      <c r="A112" s="86"/>
      <c r="B112" s="234" t="s">
        <v>140</v>
      </c>
      <c r="C112" s="234"/>
      <c r="D112" s="234"/>
      <c r="E112" s="234"/>
      <c r="F112" s="234"/>
      <c r="I112" s="86"/>
    </row>
    <row r="113" spans="1:9" ht="18" customHeight="1" x14ac:dyDescent="0.25">
      <c r="A113" s="59"/>
      <c r="B113" s="84" t="s">
        <v>141</v>
      </c>
      <c r="C113" s="83" t="s">
        <v>16</v>
      </c>
      <c r="D113" s="70">
        <v>1970</v>
      </c>
      <c r="E113" s="70"/>
      <c r="F113" s="209">
        <f>D113*E113</f>
        <v>0</v>
      </c>
      <c r="I113" s="59"/>
    </row>
    <row r="114" spans="1:9" ht="18" customHeight="1" x14ac:dyDescent="0.25">
      <c r="A114" s="59"/>
      <c r="B114" s="84"/>
      <c r="C114" s="77"/>
      <c r="D114" s="64"/>
      <c r="E114" s="64"/>
      <c r="F114" s="64"/>
      <c r="I114" s="59"/>
    </row>
    <row r="115" spans="1:9" ht="18" customHeight="1" x14ac:dyDescent="0.25">
      <c r="A115" s="59"/>
      <c r="B115" s="84"/>
      <c r="C115" s="77"/>
      <c r="D115" s="64"/>
      <c r="E115" s="64"/>
      <c r="F115" s="64"/>
      <c r="I115" s="59"/>
    </row>
    <row r="116" spans="1:9" ht="66.75" customHeight="1" x14ac:dyDescent="0.25">
      <c r="A116" s="86" t="s">
        <v>1</v>
      </c>
      <c r="B116" s="234" t="s">
        <v>199</v>
      </c>
      <c r="C116" s="234"/>
      <c r="D116" s="234"/>
      <c r="E116" s="234"/>
      <c r="F116" s="234"/>
    </row>
    <row r="117" spans="1:9" ht="16.5" customHeight="1" x14ac:dyDescent="0.25">
      <c r="A117" s="59"/>
      <c r="B117" s="88" t="s">
        <v>142</v>
      </c>
      <c r="C117" s="77"/>
      <c r="D117" s="64"/>
      <c r="E117" s="64"/>
      <c r="F117" s="64"/>
    </row>
    <row r="118" spans="1:9" ht="18" customHeight="1" x14ac:dyDescent="0.25">
      <c r="A118" s="59"/>
      <c r="B118" s="84" t="s">
        <v>143</v>
      </c>
      <c r="C118" s="83" t="s">
        <v>16</v>
      </c>
      <c r="D118" s="70">
        <v>410</v>
      </c>
      <c r="E118" s="70"/>
      <c r="F118" s="209">
        <f>D118*E118</f>
        <v>0</v>
      </c>
    </row>
    <row r="119" spans="1:9" ht="18" customHeight="1" x14ac:dyDescent="0.25">
      <c r="A119" s="59"/>
      <c r="B119" s="84"/>
      <c r="C119" s="77"/>
      <c r="D119" s="64"/>
      <c r="E119" s="64"/>
      <c r="F119" s="64"/>
    </row>
    <row r="120" spans="1:9" ht="15.75" customHeight="1" x14ac:dyDescent="0.25">
      <c r="A120" s="59"/>
      <c r="B120" s="89"/>
      <c r="C120" s="77"/>
      <c r="D120" s="64"/>
      <c r="E120" s="64"/>
      <c r="F120" s="64"/>
    </row>
    <row r="121" spans="1:9" ht="132.75" customHeight="1" x14ac:dyDescent="0.25">
      <c r="A121" s="86" t="s">
        <v>2</v>
      </c>
      <c r="B121" s="234" t="s">
        <v>200</v>
      </c>
      <c r="C121" s="234"/>
      <c r="D121" s="234"/>
      <c r="E121" s="234"/>
      <c r="F121" s="234"/>
    </row>
    <row r="122" spans="1:9" ht="16.5" customHeight="1" x14ac:dyDescent="0.25">
      <c r="A122" s="59"/>
      <c r="B122" s="84" t="s">
        <v>144</v>
      </c>
      <c r="C122" s="83" t="s">
        <v>16</v>
      </c>
      <c r="D122" s="70">
        <v>1970</v>
      </c>
      <c r="E122" s="70"/>
      <c r="F122" s="209">
        <f>D122*E122</f>
        <v>0</v>
      </c>
      <c r="H122" s="90"/>
    </row>
    <row r="123" spans="1:9" ht="16.5" customHeight="1" x14ac:dyDescent="0.25">
      <c r="A123" s="59"/>
      <c r="B123" s="84" t="s">
        <v>143</v>
      </c>
      <c r="C123" s="83" t="s">
        <v>16</v>
      </c>
      <c r="D123" s="70">
        <v>410</v>
      </c>
      <c r="E123" s="70"/>
      <c r="F123" s="209">
        <f>D123*E123</f>
        <v>0</v>
      </c>
      <c r="H123" s="90"/>
    </row>
    <row r="124" spans="1:9" ht="14.25" customHeight="1" x14ac:dyDescent="0.25">
      <c r="A124" s="59"/>
      <c r="B124" s="84"/>
      <c r="C124" s="77"/>
      <c r="D124" s="64"/>
      <c r="E124" s="64"/>
      <c r="F124" s="64"/>
      <c r="H124" s="90"/>
    </row>
    <row r="125" spans="1:9" ht="28.5" customHeight="1" x14ac:dyDescent="0.25">
      <c r="A125" s="86" t="s">
        <v>3</v>
      </c>
      <c r="B125" s="248" t="s">
        <v>145</v>
      </c>
      <c r="C125" s="248"/>
      <c r="D125" s="248"/>
      <c r="E125" s="248"/>
      <c r="F125" s="248"/>
      <c r="H125" s="90"/>
    </row>
    <row r="126" spans="1:9" s="93" customFormat="1" ht="15.75" customHeight="1" x14ac:dyDescent="0.2">
      <c r="A126" s="88"/>
      <c r="B126" s="91" t="s">
        <v>146</v>
      </c>
      <c r="C126" s="91"/>
      <c r="D126" s="91"/>
      <c r="E126" s="91"/>
      <c r="F126" s="92"/>
      <c r="H126" s="94"/>
    </row>
    <row r="127" spans="1:9" s="93" customFormat="1" ht="17.25" customHeight="1" x14ac:dyDescent="0.2">
      <c r="A127" s="88"/>
      <c r="B127" s="249" t="s">
        <v>147</v>
      </c>
      <c r="C127" s="249"/>
      <c r="D127" s="249"/>
      <c r="E127" s="249"/>
      <c r="F127" s="249"/>
      <c r="H127" s="94"/>
    </row>
    <row r="128" spans="1:9" s="93" customFormat="1" ht="30.75" customHeight="1" x14ac:dyDescent="0.2">
      <c r="A128" s="88"/>
      <c r="B128" s="249" t="s">
        <v>148</v>
      </c>
      <c r="C128" s="249"/>
      <c r="D128" s="249"/>
      <c r="E128" s="249"/>
      <c r="F128" s="249"/>
      <c r="H128" s="94"/>
    </row>
    <row r="129" spans="1:8" s="93" customFormat="1" ht="18" customHeight="1" x14ac:dyDescent="0.2">
      <c r="A129" s="88"/>
      <c r="B129" s="249" t="s">
        <v>149</v>
      </c>
      <c r="C129" s="249"/>
      <c r="D129" s="249"/>
      <c r="E129" s="249"/>
      <c r="F129" s="249"/>
      <c r="H129" s="94"/>
    </row>
    <row r="130" spans="1:8" ht="18" customHeight="1" x14ac:dyDescent="0.25">
      <c r="A130" s="59"/>
      <c r="B130" s="95"/>
      <c r="C130" s="83" t="s">
        <v>16</v>
      </c>
      <c r="D130" s="70">
        <v>2390</v>
      </c>
      <c r="E130" s="70"/>
      <c r="F130" s="209">
        <f>D130*E130</f>
        <v>0</v>
      </c>
      <c r="H130" s="90"/>
    </row>
    <row r="131" spans="1:8" ht="17.25" customHeight="1" x14ac:dyDescent="0.25">
      <c r="A131" s="59"/>
      <c r="B131" s="59"/>
      <c r="C131" s="77"/>
      <c r="D131" s="64"/>
      <c r="E131" s="64"/>
      <c r="F131" s="64"/>
    </row>
    <row r="132" spans="1:8" ht="57.75" customHeight="1" x14ac:dyDescent="0.25">
      <c r="A132" s="69" t="s">
        <v>5</v>
      </c>
      <c r="B132" s="234" t="s">
        <v>206</v>
      </c>
      <c r="C132" s="234"/>
      <c r="D132" s="234"/>
      <c r="E132" s="234"/>
      <c r="F132" s="234"/>
    </row>
    <row r="133" spans="1:8" ht="18.75" customHeight="1" x14ac:dyDescent="0.25">
      <c r="A133" s="59"/>
      <c r="B133" s="59"/>
      <c r="C133" s="83" t="s">
        <v>16</v>
      </c>
      <c r="D133" s="70">
        <v>1396.9</v>
      </c>
      <c r="E133" s="70"/>
      <c r="F133" s="209">
        <f>D133*E133</f>
        <v>0</v>
      </c>
    </row>
    <row r="134" spans="1:8" ht="16.5" customHeight="1" thickBot="1" x14ac:dyDescent="0.3">
      <c r="A134" s="59"/>
      <c r="B134" s="59"/>
      <c r="C134" s="59"/>
      <c r="D134" s="60"/>
      <c r="E134" s="60"/>
      <c r="F134" s="59"/>
    </row>
    <row r="135" spans="1:8" ht="22.5" customHeight="1" thickBot="1" x14ac:dyDescent="0.3">
      <c r="A135" s="59"/>
      <c r="B135" s="96" t="s">
        <v>150</v>
      </c>
      <c r="C135" s="96"/>
      <c r="D135" s="97"/>
      <c r="E135" s="97" t="s">
        <v>104</v>
      </c>
      <c r="F135" s="210">
        <f>F133+F122+F123+F113+F130+F118</f>
        <v>0</v>
      </c>
    </row>
    <row r="136" spans="1:8" ht="18" customHeight="1" x14ac:dyDescent="0.25">
      <c r="A136" s="59"/>
      <c r="B136" s="84"/>
      <c r="C136" s="84"/>
      <c r="D136" s="60"/>
      <c r="E136" s="60"/>
      <c r="F136" s="98"/>
    </row>
    <row r="137" spans="1:8" ht="8.25" customHeight="1" x14ac:dyDescent="0.25">
      <c r="A137" s="59"/>
      <c r="B137" s="59"/>
      <c r="C137" s="77"/>
      <c r="D137" s="64"/>
      <c r="E137" s="64"/>
      <c r="F137" s="64"/>
    </row>
    <row r="138" spans="1:8" ht="18.75" customHeight="1" x14ac:dyDescent="0.25">
      <c r="A138" s="69"/>
      <c r="B138" s="65" t="s">
        <v>151</v>
      </c>
      <c r="C138" s="66"/>
      <c r="D138" s="67"/>
      <c r="E138" s="67"/>
      <c r="F138" s="68"/>
    </row>
    <row r="139" spans="1:8" hidden="1" x14ac:dyDescent="0.25">
      <c r="A139" s="59"/>
      <c r="B139" s="59"/>
      <c r="C139" s="59"/>
      <c r="D139" s="60"/>
      <c r="E139" s="60"/>
      <c r="F139" s="59"/>
    </row>
    <row r="140" spans="1:8" ht="9.75" customHeight="1" x14ac:dyDescent="0.25">
      <c r="A140" s="59"/>
      <c r="B140" s="59"/>
      <c r="C140" s="59"/>
      <c r="D140" s="60"/>
      <c r="E140" s="60"/>
      <c r="F140" s="59"/>
    </row>
    <row r="141" spans="1:8" ht="55.5" customHeight="1" x14ac:dyDescent="0.25">
      <c r="A141" s="69" t="s">
        <v>0</v>
      </c>
      <c r="B141" s="234" t="s">
        <v>201</v>
      </c>
      <c r="C141" s="234"/>
      <c r="D141" s="234"/>
      <c r="E141" s="234"/>
      <c r="F141" s="234"/>
    </row>
    <row r="142" spans="1:8" ht="15.75" customHeight="1" x14ac:dyDescent="0.25">
      <c r="A142" s="59"/>
      <c r="B142" s="59"/>
      <c r="C142" s="83" t="s">
        <v>195</v>
      </c>
      <c r="D142" s="70">
        <v>590</v>
      </c>
      <c r="E142" s="70"/>
      <c r="F142" s="209">
        <f>D142*E142</f>
        <v>0</v>
      </c>
    </row>
    <row r="143" spans="1:8" x14ac:dyDescent="0.25">
      <c r="A143" s="59"/>
      <c r="B143" s="59"/>
      <c r="C143" s="59"/>
      <c r="D143" s="60"/>
      <c r="E143" s="60"/>
      <c r="F143" s="59"/>
    </row>
    <row r="144" spans="1:8" ht="40.5" customHeight="1" x14ac:dyDescent="0.25">
      <c r="A144" s="69" t="s">
        <v>1</v>
      </c>
      <c r="B144" s="234" t="s">
        <v>207</v>
      </c>
      <c r="C144" s="234"/>
      <c r="D144" s="234"/>
      <c r="E144" s="234"/>
      <c r="F144" s="234"/>
    </row>
    <row r="145" spans="1:6" ht="16.5" customHeight="1" x14ac:dyDescent="0.25">
      <c r="A145" s="59"/>
      <c r="B145" s="59" t="s">
        <v>152</v>
      </c>
      <c r="C145" s="83" t="s">
        <v>195</v>
      </c>
      <c r="D145" s="70">
        <v>160</v>
      </c>
      <c r="E145" s="70"/>
      <c r="F145" s="209">
        <f>D145*E145</f>
        <v>0</v>
      </c>
    </row>
    <row r="146" spans="1:6" ht="18" customHeight="1" x14ac:dyDescent="0.25">
      <c r="A146" s="59"/>
      <c r="B146" s="59" t="s">
        <v>153</v>
      </c>
      <c r="C146" s="83" t="s">
        <v>4</v>
      </c>
      <c r="D146" s="70">
        <v>22</v>
      </c>
      <c r="E146" s="70"/>
      <c r="F146" s="209">
        <f>D146*E146</f>
        <v>0</v>
      </c>
    </row>
    <row r="147" spans="1:6" ht="18" customHeight="1" x14ac:dyDescent="0.25">
      <c r="A147" s="59"/>
      <c r="B147" s="59" t="s">
        <v>154</v>
      </c>
      <c r="C147" s="83" t="s">
        <v>4</v>
      </c>
      <c r="D147" s="70">
        <v>18</v>
      </c>
      <c r="E147" s="70"/>
      <c r="F147" s="209">
        <f>D147*E147</f>
        <v>0</v>
      </c>
    </row>
    <row r="148" spans="1:6" ht="15" customHeight="1" x14ac:dyDescent="0.25">
      <c r="A148" s="59"/>
      <c r="B148" s="59"/>
      <c r="C148" s="77"/>
      <c r="D148" s="64"/>
      <c r="E148" s="64"/>
      <c r="F148" s="64"/>
    </row>
    <row r="149" spans="1:6" ht="29.25" customHeight="1" x14ac:dyDescent="0.25">
      <c r="A149" s="78" t="s">
        <v>2</v>
      </c>
      <c r="B149" s="234" t="s">
        <v>155</v>
      </c>
      <c r="C149" s="234"/>
      <c r="D149" s="234"/>
      <c r="E149" s="234"/>
      <c r="F149" s="234"/>
    </row>
    <row r="150" spans="1:6" ht="18" customHeight="1" x14ac:dyDescent="0.25">
      <c r="A150" s="59"/>
      <c r="B150" s="59"/>
      <c r="C150" s="83" t="s">
        <v>4</v>
      </c>
      <c r="D150" s="70">
        <v>46</v>
      </c>
      <c r="E150" s="70"/>
      <c r="F150" s="209">
        <f>D150*E150</f>
        <v>0</v>
      </c>
    </row>
    <row r="151" spans="1:6" ht="18" customHeight="1" x14ac:dyDescent="0.25">
      <c r="A151" s="59"/>
      <c r="B151" s="59"/>
      <c r="C151" s="77"/>
      <c r="D151" s="64"/>
      <c r="E151" s="64"/>
      <c r="F151" s="64"/>
    </row>
    <row r="152" spans="1:6" ht="41.25" customHeight="1" x14ac:dyDescent="0.25">
      <c r="A152" s="78" t="s">
        <v>3</v>
      </c>
      <c r="B152" s="247" t="s">
        <v>208</v>
      </c>
      <c r="C152" s="247"/>
      <c r="D152" s="247"/>
      <c r="E152" s="247"/>
      <c r="F152" s="247"/>
    </row>
    <row r="153" spans="1:6" ht="18.75" customHeight="1" x14ac:dyDescent="0.25">
      <c r="A153" s="78"/>
      <c r="B153" s="99"/>
      <c r="C153" s="83" t="s">
        <v>195</v>
      </c>
      <c r="D153" s="70">
        <v>620</v>
      </c>
      <c r="E153" s="70"/>
      <c r="F153" s="209">
        <f>D153*E153</f>
        <v>0</v>
      </c>
    </row>
    <row r="154" spans="1:6" ht="18.75" customHeight="1" x14ac:dyDescent="0.25">
      <c r="A154" s="78"/>
      <c r="B154" s="99"/>
      <c r="C154" s="77"/>
      <c r="D154" s="64"/>
      <c r="E154" s="64"/>
      <c r="F154" s="64"/>
    </row>
    <row r="155" spans="1:6" ht="52.5" customHeight="1" x14ac:dyDescent="0.25">
      <c r="A155" s="78" t="s">
        <v>5</v>
      </c>
      <c r="B155" s="247" t="s">
        <v>202</v>
      </c>
      <c r="C155" s="247"/>
      <c r="D155" s="247"/>
      <c r="E155" s="247"/>
      <c r="F155" s="247"/>
    </row>
    <row r="156" spans="1:6" ht="18.75" customHeight="1" x14ac:dyDescent="0.25">
      <c r="A156" s="78"/>
      <c r="B156" s="99"/>
      <c r="C156" s="83" t="s">
        <v>4</v>
      </c>
      <c r="D156" s="70">
        <v>21</v>
      </c>
      <c r="E156" s="70"/>
      <c r="F156" s="209">
        <f>D156*E156</f>
        <v>0</v>
      </c>
    </row>
    <row r="157" spans="1:6" ht="18.75" customHeight="1" x14ac:dyDescent="0.25">
      <c r="A157" s="78"/>
      <c r="B157" s="99"/>
      <c r="C157" s="77"/>
      <c r="D157" s="64"/>
      <c r="E157" s="64"/>
      <c r="F157" s="212"/>
    </row>
    <row r="158" spans="1:6" ht="31.5" customHeight="1" x14ac:dyDescent="0.25">
      <c r="A158" s="78" t="s">
        <v>6</v>
      </c>
      <c r="B158" s="247" t="s">
        <v>156</v>
      </c>
      <c r="C158" s="247"/>
      <c r="D158" s="247"/>
      <c r="E158" s="247"/>
      <c r="F158" s="247"/>
    </row>
    <row r="159" spans="1:6" ht="18.75" customHeight="1" x14ac:dyDescent="0.25">
      <c r="A159" s="78"/>
      <c r="B159" s="99"/>
      <c r="C159" s="83" t="s">
        <v>4</v>
      </c>
      <c r="D159" s="70">
        <v>4</v>
      </c>
      <c r="E159" s="70"/>
      <c r="F159" s="209">
        <f>D159*E159</f>
        <v>0</v>
      </c>
    </row>
    <row r="160" spans="1:6" ht="15" customHeight="1" thickBot="1" x14ac:dyDescent="0.3">
      <c r="A160" s="59"/>
      <c r="B160" s="59"/>
      <c r="C160" s="77"/>
      <c r="D160" s="64"/>
      <c r="E160" s="64"/>
      <c r="F160" s="64"/>
    </row>
    <row r="161" spans="1:6" ht="16.5" thickBot="1" x14ac:dyDescent="0.3">
      <c r="A161" s="59"/>
      <c r="B161" s="253" t="s">
        <v>157</v>
      </c>
      <c r="C161" s="253"/>
      <c r="D161" s="253"/>
      <c r="E161" s="100"/>
      <c r="F161" s="210">
        <f>F142+F145+F150+F146+F147+F153+F156+F159</f>
        <v>0</v>
      </c>
    </row>
    <row r="162" spans="1:6" ht="10.5" customHeight="1" x14ac:dyDescent="0.25">
      <c r="A162" s="59"/>
      <c r="B162" s="101"/>
      <c r="C162" s="101"/>
      <c r="D162" s="102"/>
      <c r="E162" s="103"/>
      <c r="F162" s="98"/>
    </row>
    <row r="163" spans="1:6" ht="15.75" customHeight="1" x14ac:dyDescent="0.25">
      <c r="A163" s="59"/>
      <c r="B163" s="65" t="s">
        <v>158</v>
      </c>
      <c r="C163" s="66"/>
      <c r="D163" s="67"/>
      <c r="E163" s="67"/>
      <c r="F163" s="68"/>
    </row>
    <row r="164" spans="1:6" x14ac:dyDescent="0.25">
      <c r="A164" s="59"/>
      <c r="B164" s="59"/>
      <c r="C164" s="59"/>
      <c r="D164" s="60"/>
      <c r="E164" s="60"/>
      <c r="F164" s="59"/>
    </row>
    <row r="165" spans="1:6" ht="27" customHeight="1" x14ac:dyDescent="0.25">
      <c r="A165" s="69" t="s">
        <v>0</v>
      </c>
      <c r="B165" s="234" t="s">
        <v>203</v>
      </c>
      <c r="C165" s="234"/>
      <c r="D165" s="234"/>
      <c r="E165" s="234"/>
      <c r="F165" s="234"/>
    </row>
    <row r="166" spans="1:6" ht="14.25" customHeight="1" x14ac:dyDescent="0.25">
      <c r="A166" s="59"/>
      <c r="B166" s="59"/>
      <c r="C166" s="83" t="s">
        <v>194</v>
      </c>
      <c r="D166" s="70">
        <v>1</v>
      </c>
      <c r="E166" s="70"/>
      <c r="F166" s="209">
        <f>D166*E166</f>
        <v>0</v>
      </c>
    </row>
    <row r="167" spans="1:6" x14ac:dyDescent="0.25">
      <c r="A167" s="59"/>
      <c r="B167" s="59"/>
      <c r="C167" s="77"/>
      <c r="D167" s="64"/>
      <c r="E167" s="64"/>
      <c r="F167" s="64"/>
    </row>
    <row r="168" spans="1:6" ht="52.5" customHeight="1" x14ac:dyDescent="0.25">
      <c r="A168" s="69" t="s">
        <v>1</v>
      </c>
      <c r="B168" s="234" t="s">
        <v>204</v>
      </c>
      <c r="C168" s="234"/>
      <c r="D168" s="234"/>
      <c r="E168" s="234"/>
      <c r="F168" s="234"/>
    </row>
    <row r="169" spans="1:6" x14ac:dyDescent="0.25">
      <c r="A169" s="59"/>
      <c r="B169" s="59"/>
      <c r="C169" s="83" t="s">
        <v>195</v>
      </c>
      <c r="D169" s="70">
        <v>168</v>
      </c>
      <c r="E169" s="70"/>
      <c r="F169" s="209">
        <f>D169*E169</f>
        <v>0</v>
      </c>
    </row>
    <row r="170" spans="1:6" ht="11.25" customHeight="1" x14ac:dyDescent="0.25">
      <c r="A170" s="59"/>
      <c r="B170" s="59"/>
      <c r="C170" s="77"/>
      <c r="D170" s="64"/>
      <c r="E170" s="64"/>
      <c r="F170" s="64"/>
    </row>
    <row r="171" spans="1:6" ht="16.5" thickBot="1" x14ac:dyDescent="0.3"/>
    <row r="172" spans="1:6" ht="16.5" thickBot="1" x14ac:dyDescent="0.3">
      <c r="A172" s="69"/>
      <c r="B172" s="96" t="s">
        <v>159</v>
      </c>
      <c r="C172" s="254"/>
      <c r="D172" s="254"/>
      <c r="E172" s="97"/>
      <c r="F172" s="210">
        <f>F166+F169</f>
        <v>0</v>
      </c>
    </row>
    <row r="173" spans="1:6" ht="31.5" customHeight="1" x14ac:dyDescent="0.25">
      <c r="A173" s="69"/>
      <c r="B173" s="104"/>
      <c r="C173" s="105"/>
      <c r="D173" s="106"/>
      <c r="E173" s="107"/>
      <c r="F173" s="108"/>
    </row>
    <row r="174" spans="1:6" ht="25.5" hidden="1" customHeight="1" x14ac:dyDescent="0.25"/>
    <row r="175" spans="1:6" x14ac:dyDescent="0.25">
      <c r="B175" s="109" t="s">
        <v>248</v>
      </c>
      <c r="C175" s="110"/>
      <c r="D175" s="111"/>
      <c r="E175" s="111"/>
      <c r="F175" s="112"/>
    </row>
    <row r="177" spans="1:6" x14ac:dyDescent="0.25">
      <c r="B177" s="113" t="s">
        <v>160</v>
      </c>
      <c r="C177" s="114"/>
      <c r="D177" s="115"/>
      <c r="E177" s="116"/>
      <c r="F177" s="213">
        <f>SUM(F57)</f>
        <v>0</v>
      </c>
    </row>
    <row r="178" spans="1:6" x14ac:dyDescent="0.25">
      <c r="B178" s="117" t="s">
        <v>109</v>
      </c>
      <c r="F178" s="213">
        <f>SUM(F89)</f>
        <v>0</v>
      </c>
    </row>
    <row r="179" spans="1:6" x14ac:dyDescent="0.25">
      <c r="B179" s="113" t="s">
        <v>161</v>
      </c>
      <c r="C179" s="114"/>
      <c r="D179" s="115"/>
      <c r="E179" s="116"/>
      <c r="F179" s="213">
        <f>SUM(F102)</f>
        <v>0</v>
      </c>
    </row>
    <row r="180" spans="1:6" x14ac:dyDescent="0.25">
      <c r="B180" s="117" t="s">
        <v>162</v>
      </c>
      <c r="F180" s="213">
        <f>SUM(F135)</f>
        <v>0</v>
      </c>
    </row>
    <row r="181" spans="1:6" x14ac:dyDescent="0.25">
      <c r="B181" s="113" t="s">
        <v>151</v>
      </c>
      <c r="C181" s="114"/>
      <c r="D181" s="115"/>
      <c r="E181" s="115"/>
      <c r="F181" s="213">
        <f>SUM(F161)</f>
        <v>0</v>
      </c>
    </row>
    <row r="182" spans="1:6" ht="16.5" thickBot="1" x14ac:dyDescent="0.3">
      <c r="B182" s="118" t="s">
        <v>158</v>
      </c>
      <c r="C182" s="119"/>
      <c r="D182" s="120"/>
      <c r="E182" s="121"/>
      <c r="F182" s="214">
        <f>SUM(F172)</f>
        <v>0</v>
      </c>
    </row>
    <row r="183" spans="1:6" s="122" customFormat="1" ht="18" thickTop="1" thickBot="1" x14ac:dyDescent="0.35">
      <c r="A183" s="34"/>
      <c r="B183" s="250" t="s">
        <v>249</v>
      </c>
      <c r="C183" s="251"/>
      <c r="D183" s="251"/>
      <c r="E183" s="252"/>
      <c r="F183" s="215">
        <f>SUM(F177:F182)</f>
        <v>0</v>
      </c>
    </row>
    <row r="184" spans="1:6" ht="16.5" thickTop="1" x14ac:dyDescent="0.25"/>
    <row r="186" spans="1:6" x14ac:dyDescent="0.25">
      <c r="B186" s="123"/>
    </row>
    <row r="187" spans="1:6" x14ac:dyDescent="0.25">
      <c r="B187" s="124"/>
    </row>
    <row r="349" spans="2:6" x14ac:dyDescent="0.25">
      <c r="B349" s="59"/>
      <c r="C349" s="59"/>
      <c r="D349" s="60"/>
      <c r="E349" s="60"/>
      <c r="F349" s="59"/>
    </row>
    <row r="350" spans="2:6" x14ac:dyDescent="0.25">
      <c r="B350" s="59"/>
      <c r="C350" s="59"/>
      <c r="D350" s="60"/>
      <c r="E350" s="60"/>
      <c r="F350" s="59"/>
    </row>
    <row r="351" spans="2:6" x14ac:dyDescent="0.25">
      <c r="B351" s="59"/>
      <c r="C351" s="59"/>
      <c r="D351" s="60"/>
      <c r="E351" s="60"/>
      <c r="F351" s="59"/>
    </row>
    <row r="352" spans="2:6" x14ac:dyDescent="0.25">
      <c r="B352" s="59"/>
      <c r="C352" s="59"/>
      <c r="D352" s="60"/>
      <c r="E352" s="60"/>
      <c r="F352" s="59"/>
    </row>
    <row r="353" spans="2:6" x14ac:dyDescent="0.25">
      <c r="B353" s="59"/>
      <c r="C353" s="59"/>
      <c r="D353" s="60"/>
      <c r="E353" s="60"/>
      <c r="F353" s="59"/>
    </row>
    <row r="354" spans="2:6" x14ac:dyDescent="0.25">
      <c r="B354" s="59"/>
      <c r="C354" s="59"/>
      <c r="D354" s="60"/>
      <c r="E354" s="60"/>
      <c r="F354" s="59"/>
    </row>
    <row r="355" spans="2:6" x14ac:dyDescent="0.25">
      <c r="B355" s="59"/>
      <c r="C355" s="59"/>
      <c r="D355" s="60"/>
      <c r="E355" s="60"/>
      <c r="F355" s="59"/>
    </row>
    <row r="356" spans="2:6" x14ac:dyDescent="0.25">
      <c r="B356" s="59"/>
      <c r="C356" s="59"/>
      <c r="D356" s="60"/>
      <c r="E356" s="60"/>
      <c r="F356" s="59"/>
    </row>
    <row r="357" spans="2:6" x14ac:dyDescent="0.25">
      <c r="B357" s="59"/>
      <c r="C357" s="59"/>
      <c r="D357" s="60"/>
      <c r="E357" s="60"/>
      <c r="F357" s="59"/>
    </row>
    <row r="358" spans="2:6" x14ac:dyDescent="0.25">
      <c r="B358" s="59"/>
      <c r="C358" s="59"/>
      <c r="D358" s="60"/>
      <c r="E358" s="60"/>
      <c r="F358" s="59"/>
    </row>
  </sheetData>
  <mergeCells count="42">
    <mergeCell ref="B183:E183"/>
    <mergeCell ref="B158:F158"/>
    <mergeCell ref="B161:D161"/>
    <mergeCell ref="B165:F165"/>
    <mergeCell ref="B168:F168"/>
    <mergeCell ref="C172:D172"/>
    <mergeCell ref="B155:F155"/>
    <mergeCell ref="B116:F116"/>
    <mergeCell ref="B121:F121"/>
    <mergeCell ref="B125:F125"/>
    <mergeCell ref="B127:F127"/>
    <mergeCell ref="B128:F128"/>
    <mergeCell ref="B129:F129"/>
    <mergeCell ref="B132:F132"/>
    <mergeCell ref="B141:F141"/>
    <mergeCell ref="B144:F144"/>
    <mergeCell ref="B149:F149"/>
    <mergeCell ref="B152:F152"/>
    <mergeCell ref="B112:F112"/>
    <mergeCell ref="B89:E89"/>
    <mergeCell ref="B93:F93"/>
    <mergeCell ref="B96:F96"/>
    <mergeCell ref="B99:F99"/>
    <mergeCell ref="B102:D102"/>
    <mergeCell ref="B104:D104"/>
    <mergeCell ref="B106:F106"/>
    <mergeCell ref="B107:F107"/>
    <mergeCell ref="B108:F108"/>
    <mergeCell ref="B109:F109"/>
    <mergeCell ref="B111:F111"/>
    <mergeCell ref="B86:F86"/>
    <mergeCell ref="B38:F38"/>
    <mergeCell ref="B45:F45"/>
    <mergeCell ref="C46:E46"/>
    <mergeCell ref="B48:F48"/>
    <mergeCell ref="B51:F51"/>
    <mergeCell ref="B54:F54"/>
    <mergeCell ref="B57:E57"/>
    <mergeCell ref="B63:F63"/>
    <mergeCell ref="B76:F76"/>
    <mergeCell ref="B79:F79"/>
    <mergeCell ref="B83:F83"/>
  </mergeCells>
  <pageMargins left="0.43307086614173229" right="0.23622047244094491" top="0.74803149606299213" bottom="0.74803149606299213" header="0.31496062992125984" footer="0.31496062992125984"/>
  <pageSetup paperSize="9" scale="95" orientation="portrait" horizontalDpi="1200" verticalDpi="1200" r:id="rId1"/>
  <rowBreaks count="7" manualBreakCount="7">
    <brk id="39" max="5" man="1"/>
    <brk id="74" max="5" man="1"/>
    <brk id="103" max="5" man="1"/>
    <brk id="109" max="5" man="1"/>
    <brk id="136" max="5" man="1"/>
    <brk id="161" max="5" man="1"/>
    <brk id="18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Zeros="0" view="pageBreakPreview" topLeftCell="A3" zoomScaleSheetLayoutView="100" workbookViewId="0">
      <selection activeCell="F28" activeCellId="9" sqref="F8 F10 F13 F16 F18 F20 F22 F24 F26 F28"/>
    </sheetView>
  </sheetViews>
  <sheetFormatPr defaultRowHeight="14.25" x14ac:dyDescent="0.2"/>
  <cols>
    <col min="1" max="1" width="4.5703125" style="125" customWidth="1"/>
    <col min="2" max="2" width="50.28515625" style="126" customWidth="1"/>
    <col min="3" max="3" width="7.140625" style="127" customWidth="1"/>
    <col min="4" max="4" width="8.28515625" style="128" customWidth="1"/>
    <col min="5" max="5" width="9.28515625" style="128" customWidth="1"/>
    <col min="6" max="6" width="14.140625" style="128" customWidth="1"/>
    <col min="7" max="7" width="8.28515625" style="129" customWidth="1"/>
    <col min="8" max="8" width="9.140625" style="129" customWidth="1"/>
    <col min="9" max="16384" width="9.140625" style="129"/>
  </cols>
  <sheetData>
    <row r="1" spans="1:7" ht="10.5" hidden="1" customHeight="1" x14ac:dyDescent="0.2"/>
    <row r="2" spans="1:7" hidden="1" x14ac:dyDescent="0.2"/>
    <row r="3" spans="1:7" ht="15" x14ac:dyDescent="0.25">
      <c r="B3" s="130" t="s">
        <v>163</v>
      </c>
      <c r="G3" s="131"/>
    </row>
    <row r="4" spans="1:7" ht="15" x14ac:dyDescent="0.25">
      <c r="A4" s="200"/>
      <c r="B4" s="201"/>
      <c r="C4" s="202"/>
      <c r="D4" s="136"/>
      <c r="E4" s="136"/>
      <c r="F4" s="136"/>
      <c r="G4" s="131"/>
    </row>
    <row r="5" spans="1:7" s="141" customFormat="1" ht="30" x14ac:dyDescent="0.25">
      <c r="A5" s="195" t="s">
        <v>282</v>
      </c>
      <c r="B5" s="195" t="s">
        <v>178</v>
      </c>
      <c r="C5" s="195" t="s">
        <v>179</v>
      </c>
      <c r="D5" s="195" t="s">
        <v>180</v>
      </c>
      <c r="E5" s="196" t="s">
        <v>181</v>
      </c>
      <c r="F5" s="196" t="s">
        <v>182</v>
      </c>
      <c r="G5" s="146"/>
    </row>
    <row r="6" spans="1:7" ht="11.25" customHeight="1" x14ac:dyDescent="0.25">
      <c r="B6" s="130"/>
    </row>
    <row r="7" spans="1:7" ht="176.25" customHeight="1" x14ac:dyDescent="0.2">
      <c r="A7" s="125" t="s">
        <v>0</v>
      </c>
      <c r="B7" s="132" t="s">
        <v>164</v>
      </c>
    </row>
    <row r="8" spans="1:7" x14ac:dyDescent="0.2">
      <c r="B8" s="133" t="s">
        <v>165</v>
      </c>
      <c r="C8" s="127" t="s">
        <v>166</v>
      </c>
      <c r="D8" s="128">
        <v>171</v>
      </c>
      <c r="F8" s="216">
        <f>D8*E8</f>
        <v>0</v>
      </c>
    </row>
    <row r="9" spans="1:7" ht="15" x14ac:dyDescent="0.25">
      <c r="B9" s="130"/>
      <c r="F9" s="128">
        <f t="shared" ref="F9:F26" si="0">D9*E9</f>
        <v>0</v>
      </c>
    </row>
    <row r="10" spans="1:7" ht="174.75" customHeight="1" x14ac:dyDescent="0.2">
      <c r="A10" s="125" t="s">
        <v>1</v>
      </c>
      <c r="B10" s="132" t="s">
        <v>167</v>
      </c>
      <c r="C10" s="127" t="s">
        <v>4</v>
      </c>
      <c r="D10" s="128">
        <v>171</v>
      </c>
      <c r="F10" s="216">
        <f>D10*E10</f>
        <v>0</v>
      </c>
    </row>
    <row r="11" spans="1:7" ht="15" x14ac:dyDescent="0.25">
      <c r="B11" s="130"/>
      <c r="F11" s="128">
        <f t="shared" si="0"/>
        <v>0</v>
      </c>
    </row>
    <row r="12" spans="1:7" ht="103.5" customHeight="1" x14ac:dyDescent="0.2">
      <c r="A12" s="125" t="s">
        <v>2</v>
      </c>
      <c r="B12" s="132" t="s">
        <v>168</v>
      </c>
      <c r="F12" s="128">
        <f t="shared" si="0"/>
        <v>0</v>
      </c>
    </row>
    <row r="13" spans="1:7" x14ac:dyDescent="0.2">
      <c r="B13" s="133" t="s">
        <v>165</v>
      </c>
      <c r="C13" s="127" t="s">
        <v>4</v>
      </c>
      <c r="D13" s="128">
        <v>171</v>
      </c>
      <c r="F13" s="216">
        <f t="shared" si="0"/>
        <v>0</v>
      </c>
    </row>
    <row r="14" spans="1:7" ht="15" x14ac:dyDescent="0.25">
      <c r="B14" s="130"/>
      <c r="F14" s="128">
        <f t="shared" si="0"/>
        <v>0</v>
      </c>
    </row>
    <row r="15" spans="1:7" ht="173.25" customHeight="1" x14ac:dyDescent="0.2">
      <c r="A15" s="125" t="s">
        <v>3</v>
      </c>
      <c r="B15" s="134" t="s">
        <v>169</v>
      </c>
      <c r="F15" s="128">
        <f t="shared" si="0"/>
        <v>0</v>
      </c>
    </row>
    <row r="16" spans="1:7" x14ac:dyDescent="0.2">
      <c r="B16" s="133" t="s">
        <v>170</v>
      </c>
      <c r="C16" s="127" t="s">
        <v>4</v>
      </c>
      <c r="D16" s="128">
        <v>5</v>
      </c>
      <c r="F16" s="216">
        <f t="shared" si="0"/>
        <v>0</v>
      </c>
    </row>
    <row r="17" spans="1:6" ht="15" x14ac:dyDescent="0.25">
      <c r="B17" s="130"/>
      <c r="F17" s="128">
        <f t="shared" si="0"/>
        <v>0</v>
      </c>
    </row>
    <row r="18" spans="1:6" ht="45.75" customHeight="1" x14ac:dyDescent="0.2">
      <c r="A18" s="125" t="s">
        <v>5</v>
      </c>
      <c r="B18" s="135" t="s">
        <v>171</v>
      </c>
      <c r="C18" s="127" t="s">
        <v>166</v>
      </c>
      <c r="D18" s="128">
        <v>1</v>
      </c>
      <c r="F18" s="216">
        <f t="shared" si="0"/>
        <v>0</v>
      </c>
    </row>
    <row r="19" spans="1:6" ht="15" x14ac:dyDescent="0.25">
      <c r="B19" s="130"/>
      <c r="F19" s="128">
        <f t="shared" si="0"/>
        <v>0</v>
      </c>
    </row>
    <row r="20" spans="1:6" ht="31.5" customHeight="1" x14ac:dyDescent="0.2">
      <c r="A20" s="125" t="s">
        <v>6</v>
      </c>
      <c r="B20" s="135" t="s">
        <v>172</v>
      </c>
      <c r="C20" s="127" t="s">
        <v>166</v>
      </c>
      <c r="D20" s="128">
        <v>25</v>
      </c>
      <c r="F20" s="216">
        <f t="shared" si="0"/>
        <v>0</v>
      </c>
    </row>
    <row r="21" spans="1:6" ht="15" x14ac:dyDescent="0.25">
      <c r="B21" s="130"/>
      <c r="F21" s="128">
        <f t="shared" si="0"/>
        <v>0</v>
      </c>
    </row>
    <row r="22" spans="1:6" ht="32.25" customHeight="1" x14ac:dyDescent="0.2">
      <c r="A22" s="125" t="s">
        <v>7</v>
      </c>
      <c r="B22" s="135" t="s">
        <v>173</v>
      </c>
      <c r="C22" s="127" t="s">
        <v>166</v>
      </c>
      <c r="D22" s="128">
        <v>5</v>
      </c>
      <c r="F22" s="216">
        <f t="shared" si="0"/>
        <v>0</v>
      </c>
    </row>
    <row r="23" spans="1:6" ht="15" x14ac:dyDescent="0.25">
      <c r="B23" s="130"/>
      <c r="F23" s="128">
        <f t="shared" si="0"/>
        <v>0</v>
      </c>
    </row>
    <row r="24" spans="1:6" ht="30.75" customHeight="1" x14ac:dyDescent="0.2">
      <c r="A24" s="125" t="s">
        <v>8</v>
      </c>
      <c r="B24" s="135" t="s">
        <v>174</v>
      </c>
      <c r="C24" s="127" t="s">
        <v>166</v>
      </c>
      <c r="D24" s="128">
        <v>1</v>
      </c>
      <c r="F24" s="216">
        <f t="shared" si="0"/>
        <v>0</v>
      </c>
    </row>
    <row r="25" spans="1:6" ht="15" x14ac:dyDescent="0.25">
      <c r="B25" s="130"/>
      <c r="F25" s="128">
        <f t="shared" si="0"/>
        <v>0</v>
      </c>
    </row>
    <row r="26" spans="1:6" ht="49.5" customHeight="1" x14ac:dyDescent="0.2">
      <c r="A26" s="125" t="s">
        <v>9</v>
      </c>
      <c r="B26" s="135" t="s">
        <v>175</v>
      </c>
      <c r="C26" s="127" t="s">
        <v>166</v>
      </c>
      <c r="D26" s="128">
        <v>1</v>
      </c>
      <c r="F26" s="216">
        <f t="shared" si="0"/>
        <v>0</v>
      </c>
    </row>
    <row r="27" spans="1:6" x14ac:dyDescent="0.2">
      <c r="F27" s="136"/>
    </row>
    <row r="28" spans="1:6" ht="15" x14ac:dyDescent="0.25">
      <c r="A28" s="137"/>
      <c r="B28" s="139"/>
      <c r="C28" s="138" t="s">
        <v>250</v>
      </c>
      <c r="D28" s="140"/>
      <c r="E28" s="140"/>
      <c r="F28" s="217">
        <f>SUM(F7:F26)</f>
        <v>0</v>
      </c>
    </row>
  </sheetData>
  <pageMargins left="0.74803149606299202" right="0.74803149606299202" top="0.59055118110236204" bottom="0.55118110236220497" header="0.15748031496063" footer="0.15748031496063"/>
  <pageSetup paperSize="9" scale="93" orientation="portrait" verticalDpi="597"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view="pageBreakPreview" zoomScaleNormal="100" zoomScaleSheetLayoutView="100" workbookViewId="0">
      <selection activeCell="F52" sqref="F52"/>
    </sheetView>
  </sheetViews>
  <sheetFormatPr defaultRowHeight="15.75" x14ac:dyDescent="0.25"/>
  <cols>
    <col min="1" max="1" width="6.140625" style="163" bestFit="1" customWidth="1"/>
    <col min="2" max="2" width="42.140625" style="163" customWidth="1"/>
    <col min="3" max="3" width="7.28515625" style="164" customWidth="1"/>
    <col min="4" max="4" width="8.42578125" style="164" customWidth="1"/>
    <col min="5" max="5" width="12.7109375" style="165" customWidth="1"/>
    <col min="6" max="6" width="19.5703125" style="165" customWidth="1"/>
    <col min="7" max="7" width="9.140625" style="141"/>
    <col min="8" max="8" width="10.140625" style="141" bestFit="1" customWidth="1"/>
    <col min="9" max="250" width="9.140625" style="141"/>
    <col min="251" max="251" width="6.140625" style="141" bestFit="1" customWidth="1"/>
    <col min="252" max="252" width="42.140625" style="141" customWidth="1"/>
    <col min="253" max="253" width="6.28515625" style="141" bestFit="1" customWidth="1"/>
    <col min="254" max="254" width="8" style="141" bestFit="1" customWidth="1"/>
    <col min="255" max="255" width="12.7109375" style="141" customWidth="1"/>
    <col min="256" max="256" width="19.5703125" style="141" customWidth="1"/>
    <col min="257" max="506" width="9.140625" style="141"/>
    <col min="507" max="507" width="6.140625" style="141" bestFit="1" customWidth="1"/>
    <col min="508" max="508" width="42.140625" style="141" customWidth="1"/>
    <col min="509" max="509" width="6.28515625" style="141" bestFit="1" customWidth="1"/>
    <col min="510" max="510" width="8" style="141" bestFit="1" customWidth="1"/>
    <col min="511" max="511" width="12.7109375" style="141" customWidth="1"/>
    <col min="512" max="512" width="19.5703125" style="141" customWidth="1"/>
    <col min="513" max="762" width="9.140625" style="141"/>
    <col min="763" max="763" width="6.140625" style="141" bestFit="1" customWidth="1"/>
    <col min="764" max="764" width="42.140625" style="141" customWidth="1"/>
    <col min="765" max="765" width="6.28515625" style="141" bestFit="1" customWidth="1"/>
    <col min="766" max="766" width="8" style="141" bestFit="1" customWidth="1"/>
    <col min="767" max="767" width="12.7109375" style="141" customWidth="1"/>
    <col min="768" max="768" width="19.5703125" style="141" customWidth="1"/>
    <col min="769" max="1018" width="9.140625" style="141"/>
    <col min="1019" max="1019" width="6.140625" style="141" bestFit="1" customWidth="1"/>
    <col min="1020" max="1020" width="42.140625" style="141" customWidth="1"/>
    <col min="1021" max="1021" width="6.28515625" style="141" bestFit="1" customWidth="1"/>
    <col min="1022" max="1022" width="8" style="141" bestFit="1" customWidth="1"/>
    <col min="1023" max="1023" width="12.7109375" style="141" customWidth="1"/>
    <col min="1024" max="1024" width="19.5703125" style="141" customWidth="1"/>
    <col min="1025" max="1274" width="9.140625" style="141"/>
    <col min="1275" max="1275" width="6.140625" style="141" bestFit="1" customWidth="1"/>
    <col min="1276" max="1276" width="42.140625" style="141" customWidth="1"/>
    <col min="1277" max="1277" width="6.28515625" style="141" bestFit="1" customWidth="1"/>
    <col min="1278" max="1278" width="8" style="141" bestFit="1" customWidth="1"/>
    <col min="1279" max="1279" width="12.7109375" style="141" customWidth="1"/>
    <col min="1280" max="1280" width="19.5703125" style="141" customWidth="1"/>
    <col min="1281" max="1530" width="9.140625" style="141"/>
    <col min="1531" max="1531" width="6.140625" style="141" bestFit="1" customWidth="1"/>
    <col min="1532" max="1532" width="42.140625" style="141" customWidth="1"/>
    <col min="1533" max="1533" width="6.28515625" style="141" bestFit="1" customWidth="1"/>
    <col min="1534" max="1534" width="8" style="141" bestFit="1" customWidth="1"/>
    <col min="1535" max="1535" width="12.7109375" style="141" customWidth="1"/>
    <col min="1536" max="1536" width="19.5703125" style="141" customWidth="1"/>
    <col min="1537" max="1786" width="9.140625" style="141"/>
    <col min="1787" max="1787" width="6.140625" style="141" bestFit="1" customWidth="1"/>
    <col min="1788" max="1788" width="42.140625" style="141" customWidth="1"/>
    <col min="1789" max="1789" width="6.28515625" style="141" bestFit="1" customWidth="1"/>
    <col min="1790" max="1790" width="8" style="141" bestFit="1" customWidth="1"/>
    <col min="1791" max="1791" width="12.7109375" style="141" customWidth="1"/>
    <col min="1792" max="1792" width="19.5703125" style="141" customWidth="1"/>
    <col min="1793" max="2042" width="9.140625" style="141"/>
    <col min="2043" max="2043" width="6.140625" style="141" bestFit="1" customWidth="1"/>
    <col min="2044" max="2044" width="42.140625" style="141" customWidth="1"/>
    <col min="2045" max="2045" width="6.28515625" style="141" bestFit="1" customWidth="1"/>
    <col min="2046" max="2046" width="8" style="141" bestFit="1" customWidth="1"/>
    <col min="2047" max="2047" width="12.7109375" style="141" customWidth="1"/>
    <col min="2048" max="2048" width="19.5703125" style="141" customWidth="1"/>
    <col min="2049" max="2298" width="9.140625" style="141"/>
    <col min="2299" max="2299" width="6.140625" style="141" bestFit="1" customWidth="1"/>
    <col min="2300" max="2300" width="42.140625" style="141" customWidth="1"/>
    <col min="2301" max="2301" width="6.28515625" style="141" bestFit="1" customWidth="1"/>
    <col min="2302" max="2302" width="8" style="141" bestFit="1" customWidth="1"/>
    <col min="2303" max="2303" width="12.7109375" style="141" customWidth="1"/>
    <col min="2304" max="2304" width="19.5703125" style="141" customWidth="1"/>
    <col min="2305" max="2554" width="9.140625" style="141"/>
    <col min="2555" max="2555" width="6.140625" style="141" bestFit="1" customWidth="1"/>
    <col min="2556" max="2556" width="42.140625" style="141" customWidth="1"/>
    <col min="2557" max="2557" width="6.28515625" style="141" bestFit="1" customWidth="1"/>
    <col min="2558" max="2558" width="8" style="141" bestFit="1" customWidth="1"/>
    <col min="2559" max="2559" width="12.7109375" style="141" customWidth="1"/>
    <col min="2560" max="2560" width="19.5703125" style="141" customWidth="1"/>
    <col min="2561" max="2810" width="9.140625" style="141"/>
    <col min="2811" max="2811" width="6.140625" style="141" bestFit="1" customWidth="1"/>
    <col min="2812" max="2812" width="42.140625" style="141" customWidth="1"/>
    <col min="2813" max="2813" width="6.28515625" style="141" bestFit="1" customWidth="1"/>
    <col min="2814" max="2814" width="8" style="141" bestFit="1" customWidth="1"/>
    <col min="2815" max="2815" width="12.7109375" style="141" customWidth="1"/>
    <col min="2816" max="2816" width="19.5703125" style="141" customWidth="1"/>
    <col min="2817" max="3066" width="9.140625" style="141"/>
    <col min="3067" max="3067" width="6.140625" style="141" bestFit="1" customWidth="1"/>
    <col min="3068" max="3068" width="42.140625" style="141" customWidth="1"/>
    <col min="3069" max="3069" width="6.28515625" style="141" bestFit="1" customWidth="1"/>
    <col min="3070" max="3070" width="8" style="141" bestFit="1" customWidth="1"/>
    <col min="3071" max="3071" width="12.7109375" style="141" customWidth="1"/>
    <col min="3072" max="3072" width="19.5703125" style="141" customWidth="1"/>
    <col min="3073" max="3322" width="9.140625" style="141"/>
    <col min="3323" max="3323" width="6.140625" style="141" bestFit="1" customWidth="1"/>
    <col min="3324" max="3324" width="42.140625" style="141" customWidth="1"/>
    <col min="3325" max="3325" width="6.28515625" style="141" bestFit="1" customWidth="1"/>
    <col min="3326" max="3326" width="8" style="141" bestFit="1" customWidth="1"/>
    <col min="3327" max="3327" width="12.7109375" style="141" customWidth="1"/>
    <col min="3328" max="3328" width="19.5703125" style="141" customWidth="1"/>
    <col min="3329" max="3578" width="9.140625" style="141"/>
    <col min="3579" max="3579" width="6.140625" style="141" bestFit="1" customWidth="1"/>
    <col min="3580" max="3580" width="42.140625" style="141" customWidth="1"/>
    <col min="3581" max="3581" width="6.28515625" style="141" bestFit="1" customWidth="1"/>
    <col min="3582" max="3582" width="8" style="141" bestFit="1" customWidth="1"/>
    <col min="3583" max="3583" width="12.7109375" style="141" customWidth="1"/>
    <col min="3584" max="3584" width="19.5703125" style="141" customWidth="1"/>
    <col min="3585" max="3834" width="9.140625" style="141"/>
    <col min="3835" max="3835" width="6.140625" style="141" bestFit="1" customWidth="1"/>
    <col min="3836" max="3836" width="42.140625" style="141" customWidth="1"/>
    <col min="3837" max="3837" width="6.28515625" style="141" bestFit="1" customWidth="1"/>
    <col min="3838" max="3838" width="8" style="141" bestFit="1" customWidth="1"/>
    <col min="3839" max="3839" width="12.7109375" style="141" customWidth="1"/>
    <col min="3840" max="3840" width="19.5703125" style="141" customWidth="1"/>
    <col min="3841" max="4090" width="9.140625" style="141"/>
    <col min="4091" max="4091" width="6.140625" style="141" bestFit="1" customWidth="1"/>
    <col min="4092" max="4092" width="42.140625" style="141" customWidth="1"/>
    <col min="4093" max="4093" width="6.28515625" style="141" bestFit="1" customWidth="1"/>
    <col min="4094" max="4094" width="8" style="141" bestFit="1" customWidth="1"/>
    <col min="4095" max="4095" width="12.7109375" style="141" customWidth="1"/>
    <col min="4096" max="4096" width="19.5703125" style="141" customWidth="1"/>
    <col min="4097" max="4346" width="9.140625" style="141"/>
    <col min="4347" max="4347" width="6.140625" style="141" bestFit="1" customWidth="1"/>
    <col min="4348" max="4348" width="42.140625" style="141" customWidth="1"/>
    <col min="4349" max="4349" width="6.28515625" style="141" bestFit="1" customWidth="1"/>
    <col min="4350" max="4350" width="8" style="141" bestFit="1" customWidth="1"/>
    <col min="4351" max="4351" width="12.7109375" style="141" customWidth="1"/>
    <col min="4352" max="4352" width="19.5703125" style="141" customWidth="1"/>
    <col min="4353" max="4602" width="9.140625" style="141"/>
    <col min="4603" max="4603" width="6.140625" style="141" bestFit="1" customWidth="1"/>
    <col min="4604" max="4604" width="42.140625" style="141" customWidth="1"/>
    <col min="4605" max="4605" width="6.28515625" style="141" bestFit="1" customWidth="1"/>
    <col min="4606" max="4606" width="8" style="141" bestFit="1" customWidth="1"/>
    <col min="4607" max="4607" width="12.7109375" style="141" customWidth="1"/>
    <col min="4608" max="4608" width="19.5703125" style="141" customWidth="1"/>
    <col min="4609" max="4858" width="9.140625" style="141"/>
    <col min="4859" max="4859" width="6.140625" style="141" bestFit="1" customWidth="1"/>
    <col min="4860" max="4860" width="42.140625" style="141" customWidth="1"/>
    <col min="4861" max="4861" width="6.28515625" style="141" bestFit="1" customWidth="1"/>
    <col min="4862" max="4862" width="8" style="141" bestFit="1" customWidth="1"/>
    <col min="4863" max="4863" width="12.7109375" style="141" customWidth="1"/>
    <col min="4864" max="4864" width="19.5703125" style="141" customWidth="1"/>
    <col min="4865" max="5114" width="9.140625" style="141"/>
    <col min="5115" max="5115" width="6.140625" style="141" bestFit="1" customWidth="1"/>
    <col min="5116" max="5116" width="42.140625" style="141" customWidth="1"/>
    <col min="5117" max="5117" width="6.28515625" style="141" bestFit="1" customWidth="1"/>
    <col min="5118" max="5118" width="8" style="141" bestFit="1" customWidth="1"/>
    <col min="5119" max="5119" width="12.7109375" style="141" customWidth="1"/>
    <col min="5120" max="5120" width="19.5703125" style="141" customWidth="1"/>
    <col min="5121" max="5370" width="9.140625" style="141"/>
    <col min="5371" max="5371" width="6.140625" style="141" bestFit="1" customWidth="1"/>
    <col min="5372" max="5372" width="42.140625" style="141" customWidth="1"/>
    <col min="5373" max="5373" width="6.28515625" style="141" bestFit="1" customWidth="1"/>
    <col min="5374" max="5374" width="8" style="141" bestFit="1" customWidth="1"/>
    <col min="5375" max="5375" width="12.7109375" style="141" customWidth="1"/>
    <col min="5376" max="5376" width="19.5703125" style="141" customWidth="1"/>
    <col min="5377" max="5626" width="9.140625" style="141"/>
    <col min="5627" max="5627" width="6.140625" style="141" bestFit="1" customWidth="1"/>
    <col min="5628" max="5628" width="42.140625" style="141" customWidth="1"/>
    <col min="5629" max="5629" width="6.28515625" style="141" bestFit="1" customWidth="1"/>
    <col min="5630" max="5630" width="8" style="141" bestFit="1" customWidth="1"/>
    <col min="5631" max="5631" width="12.7109375" style="141" customWidth="1"/>
    <col min="5632" max="5632" width="19.5703125" style="141" customWidth="1"/>
    <col min="5633" max="5882" width="9.140625" style="141"/>
    <col min="5883" max="5883" width="6.140625" style="141" bestFit="1" customWidth="1"/>
    <col min="5884" max="5884" width="42.140625" style="141" customWidth="1"/>
    <col min="5885" max="5885" width="6.28515625" style="141" bestFit="1" customWidth="1"/>
    <col min="5886" max="5886" width="8" style="141" bestFit="1" customWidth="1"/>
    <col min="5887" max="5887" width="12.7109375" style="141" customWidth="1"/>
    <col min="5888" max="5888" width="19.5703125" style="141" customWidth="1"/>
    <col min="5889" max="6138" width="9.140625" style="141"/>
    <col min="6139" max="6139" width="6.140625" style="141" bestFit="1" customWidth="1"/>
    <col min="6140" max="6140" width="42.140625" style="141" customWidth="1"/>
    <col min="6141" max="6141" width="6.28515625" style="141" bestFit="1" customWidth="1"/>
    <col min="6142" max="6142" width="8" style="141" bestFit="1" customWidth="1"/>
    <col min="6143" max="6143" width="12.7109375" style="141" customWidth="1"/>
    <col min="6144" max="6144" width="19.5703125" style="141" customWidth="1"/>
    <col min="6145" max="6394" width="9.140625" style="141"/>
    <col min="6395" max="6395" width="6.140625" style="141" bestFit="1" customWidth="1"/>
    <col min="6396" max="6396" width="42.140625" style="141" customWidth="1"/>
    <col min="6397" max="6397" width="6.28515625" style="141" bestFit="1" customWidth="1"/>
    <col min="6398" max="6398" width="8" style="141" bestFit="1" customWidth="1"/>
    <col min="6399" max="6399" width="12.7109375" style="141" customWidth="1"/>
    <col min="6400" max="6400" width="19.5703125" style="141" customWidth="1"/>
    <col min="6401" max="6650" width="9.140625" style="141"/>
    <col min="6651" max="6651" width="6.140625" style="141" bestFit="1" customWidth="1"/>
    <col min="6652" max="6652" width="42.140625" style="141" customWidth="1"/>
    <col min="6653" max="6653" width="6.28515625" style="141" bestFit="1" customWidth="1"/>
    <col min="6654" max="6654" width="8" style="141" bestFit="1" customWidth="1"/>
    <col min="6655" max="6655" width="12.7109375" style="141" customWidth="1"/>
    <col min="6656" max="6656" width="19.5703125" style="141" customWidth="1"/>
    <col min="6657" max="6906" width="9.140625" style="141"/>
    <col min="6907" max="6907" width="6.140625" style="141" bestFit="1" customWidth="1"/>
    <col min="6908" max="6908" width="42.140625" style="141" customWidth="1"/>
    <col min="6909" max="6909" width="6.28515625" style="141" bestFit="1" customWidth="1"/>
    <col min="6910" max="6910" width="8" style="141" bestFit="1" customWidth="1"/>
    <col min="6911" max="6911" width="12.7109375" style="141" customWidth="1"/>
    <col min="6912" max="6912" width="19.5703125" style="141" customWidth="1"/>
    <col min="6913" max="7162" width="9.140625" style="141"/>
    <col min="7163" max="7163" width="6.140625" style="141" bestFit="1" customWidth="1"/>
    <col min="7164" max="7164" width="42.140625" style="141" customWidth="1"/>
    <col min="7165" max="7165" width="6.28515625" style="141" bestFit="1" customWidth="1"/>
    <col min="7166" max="7166" width="8" style="141" bestFit="1" customWidth="1"/>
    <col min="7167" max="7167" width="12.7109375" style="141" customWidth="1"/>
    <col min="7168" max="7168" width="19.5703125" style="141" customWidth="1"/>
    <col min="7169" max="7418" width="9.140625" style="141"/>
    <col min="7419" max="7419" width="6.140625" style="141" bestFit="1" customWidth="1"/>
    <col min="7420" max="7420" width="42.140625" style="141" customWidth="1"/>
    <col min="7421" max="7421" width="6.28515625" style="141" bestFit="1" customWidth="1"/>
    <col min="7422" max="7422" width="8" style="141" bestFit="1" customWidth="1"/>
    <col min="7423" max="7423" width="12.7109375" style="141" customWidth="1"/>
    <col min="7424" max="7424" width="19.5703125" style="141" customWidth="1"/>
    <col min="7425" max="7674" width="9.140625" style="141"/>
    <col min="7675" max="7675" width="6.140625" style="141" bestFit="1" customWidth="1"/>
    <col min="7676" max="7676" width="42.140625" style="141" customWidth="1"/>
    <col min="7677" max="7677" width="6.28515625" style="141" bestFit="1" customWidth="1"/>
    <col min="7678" max="7678" width="8" style="141" bestFit="1" customWidth="1"/>
    <col min="7679" max="7679" width="12.7109375" style="141" customWidth="1"/>
    <col min="7680" max="7680" width="19.5703125" style="141" customWidth="1"/>
    <col min="7681" max="7930" width="9.140625" style="141"/>
    <col min="7931" max="7931" width="6.140625" style="141" bestFit="1" customWidth="1"/>
    <col min="7932" max="7932" width="42.140625" style="141" customWidth="1"/>
    <col min="7933" max="7933" width="6.28515625" style="141" bestFit="1" customWidth="1"/>
    <col min="7934" max="7934" width="8" style="141" bestFit="1" customWidth="1"/>
    <col min="7935" max="7935" width="12.7109375" style="141" customWidth="1"/>
    <col min="7936" max="7936" width="19.5703125" style="141" customWidth="1"/>
    <col min="7937" max="8186" width="9.140625" style="141"/>
    <col min="8187" max="8187" width="6.140625" style="141" bestFit="1" customWidth="1"/>
    <col min="8188" max="8188" width="42.140625" style="141" customWidth="1"/>
    <col min="8189" max="8189" width="6.28515625" style="141" bestFit="1" customWidth="1"/>
    <col min="8190" max="8190" width="8" style="141" bestFit="1" customWidth="1"/>
    <col min="8191" max="8191" width="12.7109375" style="141" customWidth="1"/>
    <col min="8192" max="8192" width="19.5703125" style="141" customWidth="1"/>
    <col min="8193" max="8442" width="9.140625" style="141"/>
    <col min="8443" max="8443" width="6.140625" style="141" bestFit="1" customWidth="1"/>
    <col min="8444" max="8444" width="42.140625" style="141" customWidth="1"/>
    <col min="8445" max="8445" width="6.28515625" style="141" bestFit="1" customWidth="1"/>
    <col min="8446" max="8446" width="8" style="141" bestFit="1" customWidth="1"/>
    <col min="8447" max="8447" width="12.7109375" style="141" customWidth="1"/>
    <col min="8448" max="8448" width="19.5703125" style="141" customWidth="1"/>
    <col min="8449" max="8698" width="9.140625" style="141"/>
    <col min="8699" max="8699" width="6.140625" style="141" bestFit="1" customWidth="1"/>
    <col min="8700" max="8700" width="42.140625" style="141" customWidth="1"/>
    <col min="8701" max="8701" width="6.28515625" style="141" bestFit="1" customWidth="1"/>
    <col min="8702" max="8702" width="8" style="141" bestFit="1" customWidth="1"/>
    <col min="8703" max="8703" width="12.7109375" style="141" customWidth="1"/>
    <col min="8704" max="8704" width="19.5703125" style="141" customWidth="1"/>
    <col min="8705" max="8954" width="9.140625" style="141"/>
    <col min="8955" max="8955" width="6.140625" style="141" bestFit="1" customWidth="1"/>
    <col min="8956" max="8956" width="42.140625" style="141" customWidth="1"/>
    <col min="8957" max="8957" width="6.28515625" style="141" bestFit="1" customWidth="1"/>
    <col min="8958" max="8958" width="8" style="141" bestFit="1" customWidth="1"/>
    <col min="8959" max="8959" width="12.7109375" style="141" customWidth="1"/>
    <col min="8960" max="8960" width="19.5703125" style="141" customWidth="1"/>
    <col min="8961" max="9210" width="9.140625" style="141"/>
    <col min="9211" max="9211" width="6.140625" style="141" bestFit="1" customWidth="1"/>
    <col min="9212" max="9212" width="42.140625" style="141" customWidth="1"/>
    <col min="9213" max="9213" width="6.28515625" style="141" bestFit="1" customWidth="1"/>
    <col min="9214" max="9214" width="8" style="141" bestFit="1" customWidth="1"/>
    <col min="9215" max="9215" width="12.7109375" style="141" customWidth="1"/>
    <col min="9216" max="9216" width="19.5703125" style="141" customWidth="1"/>
    <col min="9217" max="9466" width="9.140625" style="141"/>
    <col min="9467" max="9467" width="6.140625" style="141" bestFit="1" customWidth="1"/>
    <col min="9468" max="9468" width="42.140625" style="141" customWidth="1"/>
    <col min="9469" max="9469" width="6.28515625" style="141" bestFit="1" customWidth="1"/>
    <col min="9470" max="9470" width="8" style="141" bestFit="1" customWidth="1"/>
    <col min="9471" max="9471" width="12.7109375" style="141" customWidth="1"/>
    <col min="9472" max="9472" width="19.5703125" style="141" customWidth="1"/>
    <col min="9473" max="9722" width="9.140625" style="141"/>
    <col min="9723" max="9723" width="6.140625" style="141" bestFit="1" customWidth="1"/>
    <col min="9724" max="9724" width="42.140625" style="141" customWidth="1"/>
    <col min="9725" max="9725" width="6.28515625" style="141" bestFit="1" customWidth="1"/>
    <col min="9726" max="9726" width="8" style="141" bestFit="1" customWidth="1"/>
    <col min="9727" max="9727" width="12.7109375" style="141" customWidth="1"/>
    <col min="9728" max="9728" width="19.5703125" style="141" customWidth="1"/>
    <col min="9729" max="9978" width="9.140625" style="141"/>
    <col min="9979" max="9979" width="6.140625" style="141" bestFit="1" customWidth="1"/>
    <col min="9980" max="9980" width="42.140625" style="141" customWidth="1"/>
    <col min="9981" max="9981" width="6.28515625" style="141" bestFit="1" customWidth="1"/>
    <col min="9982" max="9982" width="8" style="141" bestFit="1" customWidth="1"/>
    <col min="9983" max="9983" width="12.7109375" style="141" customWidth="1"/>
    <col min="9984" max="9984" width="19.5703125" style="141" customWidth="1"/>
    <col min="9985" max="10234" width="9.140625" style="141"/>
    <col min="10235" max="10235" width="6.140625" style="141" bestFit="1" customWidth="1"/>
    <col min="10236" max="10236" width="42.140625" style="141" customWidth="1"/>
    <col min="10237" max="10237" width="6.28515625" style="141" bestFit="1" customWidth="1"/>
    <col min="10238" max="10238" width="8" style="141" bestFit="1" customWidth="1"/>
    <col min="10239" max="10239" width="12.7109375" style="141" customWidth="1"/>
    <col min="10240" max="10240" width="19.5703125" style="141" customWidth="1"/>
    <col min="10241" max="10490" width="9.140625" style="141"/>
    <col min="10491" max="10491" width="6.140625" style="141" bestFit="1" customWidth="1"/>
    <col min="10492" max="10492" width="42.140625" style="141" customWidth="1"/>
    <col min="10493" max="10493" width="6.28515625" style="141" bestFit="1" customWidth="1"/>
    <col min="10494" max="10494" width="8" style="141" bestFit="1" customWidth="1"/>
    <col min="10495" max="10495" width="12.7109375" style="141" customWidth="1"/>
    <col min="10496" max="10496" width="19.5703125" style="141" customWidth="1"/>
    <col min="10497" max="10746" width="9.140625" style="141"/>
    <col min="10747" max="10747" width="6.140625" style="141" bestFit="1" customWidth="1"/>
    <col min="10748" max="10748" width="42.140625" style="141" customWidth="1"/>
    <col min="10749" max="10749" width="6.28515625" style="141" bestFit="1" customWidth="1"/>
    <col min="10750" max="10750" width="8" style="141" bestFit="1" customWidth="1"/>
    <col min="10751" max="10751" width="12.7109375" style="141" customWidth="1"/>
    <col min="10752" max="10752" width="19.5703125" style="141" customWidth="1"/>
    <col min="10753" max="11002" width="9.140625" style="141"/>
    <col min="11003" max="11003" width="6.140625" style="141" bestFit="1" customWidth="1"/>
    <col min="11004" max="11004" width="42.140625" style="141" customWidth="1"/>
    <col min="11005" max="11005" width="6.28515625" style="141" bestFit="1" customWidth="1"/>
    <col min="11006" max="11006" width="8" style="141" bestFit="1" customWidth="1"/>
    <col min="11007" max="11007" width="12.7109375" style="141" customWidth="1"/>
    <col min="11008" max="11008" width="19.5703125" style="141" customWidth="1"/>
    <col min="11009" max="11258" width="9.140625" style="141"/>
    <col min="11259" max="11259" width="6.140625" style="141" bestFit="1" customWidth="1"/>
    <col min="11260" max="11260" width="42.140625" style="141" customWidth="1"/>
    <col min="11261" max="11261" width="6.28515625" style="141" bestFit="1" customWidth="1"/>
    <col min="11262" max="11262" width="8" style="141" bestFit="1" customWidth="1"/>
    <col min="11263" max="11263" width="12.7109375" style="141" customWidth="1"/>
    <col min="11264" max="11264" width="19.5703125" style="141" customWidth="1"/>
    <col min="11265" max="11514" width="9.140625" style="141"/>
    <col min="11515" max="11515" width="6.140625" style="141" bestFit="1" customWidth="1"/>
    <col min="11516" max="11516" width="42.140625" style="141" customWidth="1"/>
    <col min="11517" max="11517" width="6.28515625" style="141" bestFit="1" customWidth="1"/>
    <col min="11518" max="11518" width="8" style="141" bestFit="1" customWidth="1"/>
    <col min="11519" max="11519" width="12.7109375" style="141" customWidth="1"/>
    <col min="11520" max="11520" width="19.5703125" style="141" customWidth="1"/>
    <col min="11521" max="11770" width="9.140625" style="141"/>
    <col min="11771" max="11771" width="6.140625" style="141" bestFit="1" customWidth="1"/>
    <col min="11772" max="11772" width="42.140625" style="141" customWidth="1"/>
    <col min="11773" max="11773" width="6.28515625" style="141" bestFit="1" customWidth="1"/>
    <col min="11774" max="11774" width="8" style="141" bestFit="1" customWidth="1"/>
    <col min="11775" max="11775" width="12.7109375" style="141" customWidth="1"/>
    <col min="11776" max="11776" width="19.5703125" style="141" customWidth="1"/>
    <col min="11777" max="12026" width="9.140625" style="141"/>
    <col min="12027" max="12027" width="6.140625" style="141" bestFit="1" customWidth="1"/>
    <col min="12028" max="12028" width="42.140625" style="141" customWidth="1"/>
    <col min="12029" max="12029" width="6.28515625" style="141" bestFit="1" customWidth="1"/>
    <col min="12030" max="12030" width="8" style="141" bestFit="1" customWidth="1"/>
    <col min="12031" max="12031" width="12.7109375" style="141" customWidth="1"/>
    <col min="12032" max="12032" width="19.5703125" style="141" customWidth="1"/>
    <col min="12033" max="12282" width="9.140625" style="141"/>
    <col min="12283" max="12283" width="6.140625" style="141" bestFit="1" customWidth="1"/>
    <col min="12284" max="12284" width="42.140625" style="141" customWidth="1"/>
    <col min="12285" max="12285" width="6.28515625" style="141" bestFit="1" customWidth="1"/>
    <col min="12286" max="12286" width="8" style="141" bestFit="1" customWidth="1"/>
    <col min="12287" max="12287" width="12.7109375" style="141" customWidth="1"/>
    <col min="12288" max="12288" width="19.5703125" style="141" customWidth="1"/>
    <col min="12289" max="12538" width="9.140625" style="141"/>
    <col min="12539" max="12539" width="6.140625" style="141" bestFit="1" customWidth="1"/>
    <col min="12540" max="12540" width="42.140625" style="141" customWidth="1"/>
    <col min="12541" max="12541" width="6.28515625" style="141" bestFit="1" customWidth="1"/>
    <col min="12542" max="12542" width="8" style="141" bestFit="1" customWidth="1"/>
    <col min="12543" max="12543" width="12.7109375" style="141" customWidth="1"/>
    <col min="12544" max="12544" width="19.5703125" style="141" customWidth="1"/>
    <col min="12545" max="12794" width="9.140625" style="141"/>
    <col min="12795" max="12795" width="6.140625" style="141" bestFit="1" customWidth="1"/>
    <col min="12796" max="12796" width="42.140625" style="141" customWidth="1"/>
    <col min="12797" max="12797" width="6.28515625" style="141" bestFit="1" customWidth="1"/>
    <col min="12798" max="12798" width="8" style="141" bestFit="1" customWidth="1"/>
    <col min="12799" max="12799" width="12.7109375" style="141" customWidth="1"/>
    <col min="12800" max="12800" width="19.5703125" style="141" customWidth="1"/>
    <col min="12801" max="13050" width="9.140625" style="141"/>
    <col min="13051" max="13051" width="6.140625" style="141" bestFit="1" customWidth="1"/>
    <col min="13052" max="13052" width="42.140625" style="141" customWidth="1"/>
    <col min="13053" max="13053" width="6.28515625" style="141" bestFit="1" customWidth="1"/>
    <col min="13054" max="13054" width="8" style="141" bestFit="1" customWidth="1"/>
    <col min="13055" max="13055" width="12.7109375" style="141" customWidth="1"/>
    <col min="13056" max="13056" width="19.5703125" style="141" customWidth="1"/>
    <col min="13057" max="13306" width="9.140625" style="141"/>
    <col min="13307" max="13307" width="6.140625" style="141" bestFit="1" customWidth="1"/>
    <col min="13308" max="13308" width="42.140625" style="141" customWidth="1"/>
    <col min="13309" max="13309" width="6.28515625" style="141" bestFit="1" customWidth="1"/>
    <col min="13310" max="13310" width="8" style="141" bestFit="1" customWidth="1"/>
    <col min="13311" max="13311" width="12.7109375" style="141" customWidth="1"/>
    <col min="13312" max="13312" width="19.5703125" style="141" customWidth="1"/>
    <col min="13313" max="13562" width="9.140625" style="141"/>
    <col min="13563" max="13563" width="6.140625" style="141" bestFit="1" customWidth="1"/>
    <col min="13564" max="13564" width="42.140625" style="141" customWidth="1"/>
    <col min="13565" max="13565" width="6.28515625" style="141" bestFit="1" customWidth="1"/>
    <col min="13566" max="13566" width="8" style="141" bestFit="1" customWidth="1"/>
    <col min="13567" max="13567" width="12.7109375" style="141" customWidth="1"/>
    <col min="13568" max="13568" width="19.5703125" style="141" customWidth="1"/>
    <col min="13569" max="13818" width="9.140625" style="141"/>
    <col min="13819" max="13819" width="6.140625" style="141" bestFit="1" customWidth="1"/>
    <col min="13820" max="13820" width="42.140625" style="141" customWidth="1"/>
    <col min="13821" max="13821" width="6.28515625" style="141" bestFit="1" customWidth="1"/>
    <col min="13822" max="13822" width="8" style="141" bestFit="1" customWidth="1"/>
    <col min="13823" max="13823" width="12.7109375" style="141" customWidth="1"/>
    <col min="13824" max="13824" width="19.5703125" style="141" customWidth="1"/>
    <col min="13825" max="14074" width="9.140625" style="141"/>
    <col min="14075" max="14075" width="6.140625" style="141" bestFit="1" customWidth="1"/>
    <col min="14076" max="14076" width="42.140625" style="141" customWidth="1"/>
    <col min="14077" max="14077" width="6.28515625" style="141" bestFit="1" customWidth="1"/>
    <col min="14078" max="14078" width="8" style="141" bestFit="1" customWidth="1"/>
    <col min="14079" max="14079" width="12.7109375" style="141" customWidth="1"/>
    <col min="14080" max="14080" width="19.5703125" style="141" customWidth="1"/>
    <col min="14081" max="14330" width="9.140625" style="141"/>
    <col min="14331" max="14331" width="6.140625" style="141" bestFit="1" customWidth="1"/>
    <col min="14332" max="14332" width="42.140625" style="141" customWidth="1"/>
    <col min="14333" max="14333" width="6.28515625" style="141" bestFit="1" customWidth="1"/>
    <col min="14334" max="14334" width="8" style="141" bestFit="1" customWidth="1"/>
    <col min="14335" max="14335" width="12.7109375" style="141" customWidth="1"/>
    <col min="14336" max="14336" width="19.5703125" style="141" customWidth="1"/>
    <col min="14337" max="14586" width="9.140625" style="141"/>
    <col min="14587" max="14587" width="6.140625" style="141" bestFit="1" customWidth="1"/>
    <col min="14588" max="14588" width="42.140625" style="141" customWidth="1"/>
    <col min="14589" max="14589" width="6.28515625" style="141" bestFit="1" customWidth="1"/>
    <col min="14590" max="14590" width="8" style="141" bestFit="1" customWidth="1"/>
    <col min="14591" max="14591" width="12.7109375" style="141" customWidth="1"/>
    <col min="14592" max="14592" width="19.5703125" style="141" customWidth="1"/>
    <col min="14593" max="14842" width="9.140625" style="141"/>
    <col min="14843" max="14843" width="6.140625" style="141" bestFit="1" customWidth="1"/>
    <col min="14844" max="14844" width="42.140625" style="141" customWidth="1"/>
    <col min="14845" max="14845" width="6.28515625" style="141" bestFit="1" customWidth="1"/>
    <col min="14846" max="14846" width="8" style="141" bestFit="1" customWidth="1"/>
    <col min="14847" max="14847" width="12.7109375" style="141" customWidth="1"/>
    <col min="14848" max="14848" width="19.5703125" style="141" customWidth="1"/>
    <col min="14849" max="15098" width="9.140625" style="141"/>
    <col min="15099" max="15099" width="6.140625" style="141" bestFit="1" customWidth="1"/>
    <col min="15100" max="15100" width="42.140625" style="141" customWidth="1"/>
    <col min="15101" max="15101" width="6.28515625" style="141" bestFit="1" customWidth="1"/>
    <col min="15102" max="15102" width="8" style="141" bestFit="1" customWidth="1"/>
    <col min="15103" max="15103" width="12.7109375" style="141" customWidth="1"/>
    <col min="15104" max="15104" width="19.5703125" style="141" customWidth="1"/>
    <col min="15105" max="15354" width="9.140625" style="141"/>
    <col min="15355" max="15355" width="6.140625" style="141" bestFit="1" customWidth="1"/>
    <col min="15356" max="15356" width="42.140625" style="141" customWidth="1"/>
    <col min="15357" max="15357" width="6.28515625" style="141" bestFit="1" customWidth="1"/>
    <col min="15358" max="15358" width="8" style="141" bestFit="1" customWidth="1"/>
    <col min="15359" max="15359" width="12.7109375" style="141" customWidth="1"/>
    <col min="15360" max="15360" width="19.5703125" style="141" customWidth="1"/>
    <col min="15361" max="15610" width="9.140625" style="141"/>
    <col min="15611" max="15611" width="6.140625" style="141" bestFit="1" customWidth="1"/>
    <col min="15612" max="15612" width="42.140625" style="141" customWidth="1"/>
    <col min="15613" max="15613" width="6.28515625" style="141" bestFit="1" customWidth="1"/>
    <col min="15614" max="15614" width="8" style="141" bestFit="1" customWidth="1"/>
    <col min="15615" max="15615" width="12.7109375" style="141" customWidth="1"/>
    <col min="15616" max="15616" width="19.5703125" style="141" customWidth="1"/>
    <col min="15617" max="15866" width="9.140625" style="141"/>
    <col min="15867" max="15867" width="6.140625" style="141" bestFit="1" customWidth="1"/>
    <col min="15868" max="15868" width="42.140625" style="141" customWidth="1"/>
    <col min="15869" max="15869" width="6.28515625" style="141" bestFit="1" customWidth="1"/>
    <col min="15870" max="15870" width="8" style="141" bestFit="1" customWidth="1"/>
    <col min="15871" max="15871" width="12.7109375" style="141" customWidth="1"/>
    <col min="15872" max="15872" width="19.5703125" style="141" customWidth="1"/>
    <col min="15873" max="16122" width="9.140625" style="141"/>
    <col min="16123" max="16123" width="6.140625" style="141" bestFit="1" customWidth="1"/>
    <col min="16124" max="16124" width="42.140625" style="141" customWidth="1"/>
    <col min="16125" max="16125" width="6.28515625" style="141" bestFit="1" customWidth="1"/>
    <col min="16126" max="16126" width="8" style="141" bestFit="1" customWidth="1"/>
    <col min="16127" max="16127" width="12.7109375" style="141" customWidth="1"/>
    <col min="16128" max="16128" width="19.5703125" style="141" customWidth="1"/>
    <col min="16129" max="16384" width="9.140625" style="141"/>
  </cols>
  <sheetData>
    <row r="1" spans="1:6" ht="37.5" customHeight="1" x14ac:dyDescent="0.25">
      <c r="A1" s="255" t="s">
        <v>176</v>
      </c>
      <c r="B1" s="255"/>
      <c r="C1" s="255"/>
      <c r="D1" s="255"/>
      <c r="E1" s="255"/>
      <c r="F1" s="255"/>
    </row>
    <row r="2" spans="1:6" ht="30" x14ac:dyDescent="0.25">
      <c r="A2" s="193" t="s">
        <v>177</v>
      </c>
      <c r="B2" s="193" t="s">
        <v>178</v>
      </c>
      <c r="C2" s="193" t="s">
        <v>179</v>
      </c>
      <c r="D2" s="193" t="s">
        <v>180</v>
      </c>
      <c r="E2" s="194" t="s">
        <v>181</v>
      </c>
      <c r="F2" s="194" t="s">
        <v>182</v>
      </c>
    </row>
    <row r="3" spans="1:6" ht="15" x14ac:dyDescent="0.25">
      <c r="A3" s="166"/>
      <c r="B3" s="167" t="s">
        <v>183</v>
      </c>
      <c r="C3" s="168"/>
      <c r="D3" s="168"/>
      <c r="E3" s="169"/>
      <c r="F3" s="169"/>
    </row>
    <row r="4" spans="1:6" s="142" customFormat="1" ht="15" x14ac:dyDescent="0.2">
      <c r="A4" s="256" t="s">
        <v>0</v>
      </c>
      <c r="B4" s="170"/>
      <c r="C4" s="256" t="s">
        <v>4</v>
      </c>
      <c r="D4" s="259">
        <v>15</v>
      </c>
      <c r="E4" s="257"/>
      <c r="F4" s="258">
        <f>D4*E4</f>
        <v>0</v>
      </c>
    </row>
    <row r="5" spans="1:6" s="142" customFormat="1" ht="82.5" customHeight="1" x14ac:dyDescent="0.2">
      <c r="A5" s="256"/>
      <c r="B5" s="171" t="s">
        <v>210</v>
      </c>
      <c r="C5" s="256"/>
      <c r="D5" s="259"/>
      <c r="E5" s="257"/>
      <c r="F5" s="258"/>
    </row>
    <row r="6" spans="1:6" s="142" customFormat="1" ht="15" x14ac:dyDescent="0.2">
      <c r="A6" s="256" t="s">
        <v>1</v>
      </c>
      <c r="B6" s="170"/>
      <c r="C6" s="256" t="s">
        <v>4</v>
      </c>
      <c r="D6" s="256">
        <v>4</v>
      </c>
      <c r="E6" s="257"/>
      <c r="F6" s="258">
        <f t="shared" ref="F6" si="0">D6*E6</f>
        <v>0</v>
      </c>
    </row>
    <row r="7" spans="1:6" s="142" customFormat="1" ht="85.5" customHeight="1" x14ac:dyDescent="0.2">
      <c r="A7" s="256"/>
      <c r="B7" s="171" t="s">
        <v>211</v>
      </c>
      <c r="C7" s="256"/>
      <c r="D7" s="256"/>
      <c r="E7" s="257"/>
      <c r="F7" s="258"/>
    </row>
    <row r="8" spans="1:6" s="142" customFormat="1" ht="15" customHeight="1" x14ac:dyDescent="0.2">
      <c r="A8" s="256" t="s">
        <v>2</v>
      </c>
      <c r="B8" s="170"/>
      <c r="C8" s="256" t="s">
        <v>4</v>
      </c>
      <c r="D8" s="256">
        <v>13</v>
      </c>
      <c r="E8" s="257"/>
      <c r="F8" s="258">
        <f t="shared" ref="F8:F12" si="1">D8*E8</f>
        <v>0</v>
      </c>
    </row>
    <row r="9" spans="1:6" s="142" customFormat="1" ht="64.5" customHeight="1" x14ac:dyDescent="0.2">
      <c r="A9" s="256"/>
      <c r="B9" s="171" t="s">
        <v>212</v>
      </c>
      <c r="C9" s="256"/>
      <c r="D9" s="256"/>
      <c r="E9" s="257"/>
      <c r="F9" s="258"/>
    </row>
    <row r="10" spans="1:6" s="142" customFormat="1" ht="15" x14ac:dyDescent="0.2">
      <c r="A10" s="256" t="s">
        <v>3</v>
      </c>
      <c r="B10" s="170"/>
      <c r="C10" s="256" t="s">
        <v>4</v>
      </c>
      <c r="D10" s="256">
        <v>80</v>
      </c>
      <c r="E10" s="257"/>
      <c r="F10" s="258">
        <f t="shared" si="1"/>
        <v>0</v>
      </c>
    </row>
    <row r="11" spans="1:6" s="142" customFormat="1" ht="84" x14ac:dyDescent="0.2">
      <c r="A11" s="256"/>
      <c r="B11" s="171" t="s">
        <v>213</v>
      </c>
      <c r="C11" s="256"/>
      <c r="D11" s="256"/>
      <c r="E11" s="257"/>
      <c r="F11" s="258"/>
    </row>
    <row r="12" spans="1:6" s="142" customFormat="1" ht="15" x14ac:dyDescent="0.2">
      <c r="A12" s="256" t="s">
        <v>5</v>
      </c>
      <c r="B12" s="170"/>
      <c r="C12" s="256" t="s">
        <v>4</v>
      </c>
      <c r="D12" s="256">
        <v>132</v>
      </c>
      <c r="E12" s="257"/>
      <c r="F12" s="258">
        <f t="shared" si="1"/>
        <v>0</v>
      </c>
    </row>
    <row r="13" spans="1:6" s="142" customFormat="1" ht="70.5" customHeight="1" x14ac:dyDescent="0.2">
      <c r="A13" s="256"/>
      <c r="B13" s="171" t="s">
        <v>214</v>
      </c>
      <c r="C13" s="256"/>
      <c r="D13" s="256"/>
      <c r="E13" s="257"/>
      <c r="F13" s="258"/>
    </row>
    <row r="14" spans="1:6" s="142" customFormat="1" ht="15" x14ac:dyDescent="0.2">
      <c r="A14" s="256" t="s">
        <v>6</v>
      </c>
      <c r="B14" s="170"/>
      <c r="C14" s="256" t="s">
        <v>4</v>
      </c>
      <c r="D14" s="256">
        <v>21</v>
      </c>
      <c r="E14" s="172"/>
      <c r="F14" s="258">
        <f>D14*E15</f>
        <v>0</v>
      </c>
    </row>
    <row r="15" spans="1:6" s="142" customFormat="1" ht="74.25" customHeight="1" x14ac:dyDescent="0.2">
      <c r="A15" s="256"/>
      <c r="B15" s="171" t="s">
        <v>215</v>
      </c>
      <c r="C15" s="256"/>
      <c r="D15" s="256"/>
      <c r="E15" s="172"/>
      <c r="F15" s="258"/>
    </row>
    <row r="16" spans="1:6" s="142" customFormat="1" ht="15" x14ac:dyDescent="0.2">
      <c r="A16" s="256" t="s">
        <v>7</v>
      </c>
      <c r="B16" s="170"/>
      <c r="C16" s="256" t="s">
        <v>4</v>
      </c>
      <c r="D16" s="256">
        <v>28</v>
      </c>
      <c r="E16" s="257"/>
      <c r="F16" s="258">
        <f>D16*E16</f>
        <v>0</v>
      </c>
    </row>
    <row r="17" spans="1:7" s="143" customFormat="1" ht="60" x14ac:dyDescent="0.2">
      <c r="A17" s="256"/>
      <c r="B17" s="171" t="s">
        <v>216</v>
      </c>
      <c r="C17" s="256"/>
      <c r="D17" s="256"/>
      <c r="E17" s="257"/>
      <c r="F17" s="258"/>
      <c r="G17" s="142"/>
    </row>
    <row r="18" spans="1:7" s="143" customFormat="1" ht="18" x14ac:dyDescent="0.2">
      <c r="A18" s="256" t="s">
        <v>8</v>
      </c>
      <c r="B18" s="173"/>
      <c r="C18" s="174"/>
      <c r="D18" s="174"/>
      <c r="E18" s="172"/>
      <c r="F18" s="172"/>
      <c r="G18" s="142"/>
    </row>
    <row r="19" spans="1:7" s="143" customFormat="1" ht="84.75" customHeight="1" x14ac:dyDescent="0.2">
      <c r="A19" s="256"/>
      <c r="B19" s="171" t="s">
        <v>217</v>
      </c>
      <c r="C19" s="174" t="s">
        <v>4</v>
      </c>
      <c r="D19" s="174">
        <v>2</v>
      </c>
      <c r="E19" s="172"/>
      <c r="F19" s="218">
        <f>D19*E19</f>
        <v>0</v>
      </c>
      <c r="G19" s="142"/>
    </row>
    <row r="20" spans="1:7" s="143" customFormat="1" ht="18" x14ac:dyDescent="0.2">
      <c r="A20" s="256" t="s">
        <v>9</v>
      </c>
      <c r="B20" s="173"/>
      <c r="C20" s="174"/>
      <c r="D20" s="174"/>
      <c r="E20" s="172"/>
      <c r="F20" s="172"/>
      <c r="G20" s="142"/>
    </row>
    <row r="21" spans="1:7" s="143" customFormat="1" ht="72" x14ac:dyDescent="0.2">
      <c r="A21" s="256"/>
      <c r="B21" s="171" t="s">
        <v>218</v>
      </c>
      <c r="C21" s="174" t="s">
        <v>4</v>
      </c>
      <c r="D21" s="174">
        <v>8</v>
      </c>
      <c r="E21" s="172"/>
      <c r="F21" s="218">
        <f t="shared" ref="F21:F25" si="2">D21*E21</f>
        <v>0</v>
      </c>
      <c r="G21" s="142"/>
    </row>
    <row r="22" spans="1:7" s="143" customFormat="1" ht="18" x14ac:dyDescent="0.2">
      <c r="A22" s="256" t="s">
        <v>10</v>
      </c>
      <c r="B22" s="173"/>
      <c r="C22" s="174"/>
      <c r="D22" s="174"/>
      <c r="E22" s="172"/>
      <c r="F22" s="172"/>
      <c r="G22" s="142"/>
    </row>
    <row r="23" spans="1:7" s="143" customFormat="1" ht="98.25" customHeight="1" x14ac:dyDescent="0.2">
      <c r="A23" s="256"/>
      <c r="B23" s="171" t="s">
        <v>219</v>
      </c>
      <c r="C23" s="174" t="s">
        <v>4</v>
      </c>
      <c r="D23" s="174">
        <v>9</v>
      </c>
      <c r="E23" s="172"/>
      <c r="F23" s="218">
        <f t="shared" si="2"/>
        <v>0</v>
      </c>
      <c r="G23" s="142"/>
    </row>
    <row r="24" spans="1:7" s="143" customFormat="1" ht="18" x14ac:dyDescent="0.2">
      <c r="A24" s="256" t="s">
        <v>11</v>
      </c>
      <c r="B24" s="173"/>
      <c r="C24" s="174"/>
      <c r="D24" s="174"/>
      <c r="E24" s="172"/>
      <c r="F24" s="172"/>
      <c r="G24" s="142"/>
    </row>
    <row r="25" spans="1:7" s="142" customFormat="1" ht="108.75" customHeight="1" x14ac:dyDescent="0.2">
      <c r="A25" s="264"/>
      <c r="B25" s="175" t="s">
        <v>220</v>
      </c>
      <c r="C25" s="176" t="s">
        <v>4</v>
      </c>
      <c r="D25" s="177">
        <v>16</v>
      </c>
      <c r="E25" s="178"/>
      <c r="F25" s="218">
        <f t="shared" si="2"/>
        <v>0</v>
      </c>
    </row>
    <row r="26" spans="1:7" ht="15" x14ac:dyDescent="0.25">
      <c r="B26" s="260" t="s">
        <v>58</v>
      </c>
      <c r="C26" s="261"/>
      <c r="D26" s="261"/>
      <c r="E26" s="261"/>
      <c r="F26" s="219">
        <f>SUM(F4:F25)</f>
        <v>0</v>
      </c>
    </row>
    <row r="27" spans="1:7" ht="15" x14ac:dyDescent="0.25">
      <c r="B27" s="144"/>
      <c r="C27" s="145"/>
      <c r="D27" s="145"/>
      <c r="E27" s="145"/>
    </row>
    <row r="28" spans="1:7" x14ac:dyDescent="0.25">
      <c r="A28" s="190"/>
      <c r="B28" s="203"/>
      <c r="C28" s="191"/>
      <c r="D28" s="204"/>
      <c r="E28" s="192"/>
      <c r="F28" s="192"/>
    </row>
    <row r="29" spans="1:7" ht="15" x14ac:dyDescent="0.25">
      <c r="A29" s="179"/>
      <c r="B29" s="167" t="s">
        <v>184</v>
      </c>
      <c r="C29" s="180"/>
      <c r="D29" s="180"/>
      <c r="E29" s="181"/>
      <c r="F29" s="181"/>
    </row>
    <row r="30" spans="1:7" s="142" customFormat="1" ht="27" customHeight="1" x14ac:dyDescent="0.2">
      <c r="A30" s="174" t="s">
        <v>0</v>
      </c>
      <c r="B30" s="182" t="s">
        <v>185</v>
      </c>
      <c r="C30" s="174" t="s">
        <v>4</v>
      </c>
      <c r="D30" s="174">
        <v>329</v>
      </c>
      <c r="E30" s="172"/>
      <c r="F30" s="218">
        <f>D30*E30</f>
        <v>0</v>
      </c>
    </row>
    <row r="31" spans="1:7" ht="15" customHeight="1" x14ac:dyDescent="0.25">
      <c r="A31" s="183"/>
      <c r="B31" s="184"/>
      <c r="C31" s="183"/>
      <c r="D31" s="183"/>
    </row>
    <row r="32" spans="1:7" s="142" customFormat="1" ht="42" customHeight="1" x14ac:dyDescent="0.2">
      <c r="A32" s="174" t="s">
        <v>1</v>
      </c>
      <c r="B32" s="182" t="s">
        <v>186</v>
      </c>
      <c r="C32" s="185" t="s">
        <v>4</v>
      </c>
      <c r="D32" s="174">
        <v>376</v>
      </c>
      <c r="E32" s="172"/>
      <c r="F32" s="218">
        <f t="shared" ref="F32" si="3">D32*E32</f>
        <v>0</v>
      </c>
    </row>
    <row r="33" spans="1:6" ht="15" x14ac:dyDescent="0.25">
      <c r="B33" s="260" t="s">
        <v>58</v>
      </c>
      <c r="C33" s="261"/>
      <c r="D33" s="261"/>
      <c r="E33" s="261"/>
      <c r="F33" s="219">
        <f>F30+F32</f>
        <v>0</v>
      </c>
    </row>
    <row r="34" spans="1:6" x14ac:dyDescent="0.25">
      <c r="B34" s="186"/>
    </row>
    <row r="35" spans="1:6" ht="24" customHeight="1" x14ac:dyDescent="0.25">
      <c r="B35" s="262" t="s">
        <v>251</v>
      </c>
      <c r="C35" s="261"/>
      <c r="D35" s="261"/>
      <c r="E35" s="261"/>
      <c r="F35" s="220">
        <f>F26+F33</f>
        <v>0</v>
      </c>
    </row>
    <row r="36" spans="1:6" hidden="1" x14ac:dyDescent="0.25"/>
    <row r="37" spans="1:6" ht="15" hidden="1" customHeight="1" x14ac:dyDescent="0.25">
      <c r="A37" s="263" t="s">
        <v>187</v>
      </c>
      <c r="B37" s="263"/>
      <c r="C37" s="263"/>
      <c r="D37" s="263"/>
      <c r="E37" s="263"/>
      <c r="F37" s="263"/>
    </row>
    <row r="38" spans="1:6" ht="15" hidden="1" customHeight="1" x14ac:dyDescent="0.25">
      <c r="A38" s="263"/>
      <c r="B38" s="263"/>
      <c r="C38" s="263"/>
      <c r="D38" s="263"/>
      <c r="E38" s="263"/>
      <c r="F38" s="263"/>
    </row>
    <row r="39" spans="1:6" ht="15" hidden="1" customHeight="1" x14ac:dyDescent="0.25">
      <c r="A39" s="263"/>
      <c r="B39" s="263"/>
      <c r="C39" s="263"/>
      <c r="D39" s="263"/>
      <c r="E39" s="263"/>
      <c r="F39" s="263"/>
    </row>
    <row r="40" spans="1:6" ht="15" hidden="1" customHeight="1" x14ac:dyDescent="0.25">
      <c r="A40" s="263"/>
      <c r="B40" s="263"/>
      <c r="C40" s="263"/>
      <c r="D40" s="263"/>
      <c r="E40" s="263"/>
      <c r="F40" s="263"/>
    </row>
    <row r="41" spans="1:6" ht="15" hidden="1" customHeight="1" x14ac:dyDescent="0.25">
      <c r="A41" s="263"/>
      <c r="B41" s="263"/>
      <c r="C41" s="263"/>
      <c r="D41" s="263"/>
      <c r="E41" s="263"/>
      <c r="F41" s="263"/>
    </row>
    <row r="42" spans="1:6" ht="15" hidden="1" customHeight="1" x14ac:dyDescent="0.25">
      <c r="A42" s="263"/>
      <c r="B42" s="263"/>
      <c r="C42" s="263"/>
      <c r="D42" s="263"/>
      <c r="E42" s="263"/>
      <c r="F42" s="263"/>
    </row>
    <row r="43" spans="1:6" ht="15" hidden="1" customHeight="1" x14ac:dyDescent="0.25">
      <c r="A43" s="263"/>
      <c r="B43" s="263"/>
      <c r="C43" s="263"/>
      <c r="D43" s="263"/>
      <c r="E43" s="263"/>
      <c r="F43" s="263"/>
    </row>
    <row r="44" spans="1:6" ht="15" hidden="1" customHeight="1" x14ac:dyDescent="0.25">
      <c r="A44" s="263"/>
      <c r="B44" s="263"/>
      <c r="C44" s="263"/>
      <c r="D44" s="263"/>
      <c r="E44" s="263"/>
      <c r="F44" s="263"/>
    </row>
    <row r="45" spans="1:6" ht="15" x14ac:dyDescent="0.25">
      <c r="A45" s="263"/>
      <c r="B45" s="263"/>
      <c r="C45" s="263"/>
      <c r="D45" s="263"/>
      <c r="E45" s="263"/>
      <c r="F45" s="263"/>
    </row>
    <row r="46" spans="1:6" ht="15" x14ac:dyDescent="0.25">
      <c r="A46" s="263"/>
      <c r="B46" s="263"/>
      <c r="C46" s="263"/>
      <c r="D46" s="263"/>
      <c r="E46" s="263"/>
      <c r="F46" s="263"/>
    </row>
    <row r="47" spans="1:6" ht="15" x14ac:dyDescent="0.25">
      <c r="A47" s="263"/>
      <c r="B47" s="263"/>
      <c r="C47" s="263"/>
      <c r="D47" s="263"/>
      <c r="E47" s="263"/>
      <c r="F47" s="263"/>
    </row>
    <row r="48" spans="1:6" ht="15" x14ac:dyDescent="0.25">
      <c r="A48" s="263"/>
      <c r="B48" s="263"/>
      <c r="C48" s="263"/>
      <c r="D48" s="263"/>
      <c r="E48" s="263"/>
      <c r="F48" s="263"/>
    </row>
    <row r="49" spans="1:2" x14ac:dyDescent="0.25">
      <c r="A49" s="187" t="s">
        <v>188</v>
      </c>
      <c r="B49" s="147"/>
    </row>
    <row r="50" spans="1:2" ht="143.25" customHeight="1" x14ac:dyDescent="0.25">
      <c r="A50" s="188"/>
      <c r="B50" s="171" t="s">
        <v>189</v>
      </c>
    </row>
    <row r="51" spans="1:2" x14ac:dyDescent="0.25">
      <c r="A51" s="187" t="s">
        <v>190</v>
      </c>
      <c r="B51" s="189"/>
    </row>
    <row r="52" spans="1:2" ht="135" customHeight="1" x14ac:dyDescent="0.25">
      <c r="A52" s="188"/>
      <c r="B52" s="171" t="s">
        <v>191</v>
      </c>
    </row>
    <row r="53" spans="1:2" x14ac:dyDescent="0.25">
      <c r="A53" s="188"/>
      <c r="B53" s="189"/>
    </row>
    <row r="54" spans="1:2" x14ac:dyDescent="0.25">
      <c r="A54" s="188"/>
      <c r="B54" s="189"/>
    </row>
    <row r="55" spans="1:2" x14ac:dyDescent="0.25">
      <c r="A55" s="189"/>
      <c r="B55" s="189"/>
    </row>
    <row r="56" spans="1:2" x14ac:dyDescent="0.25">
      <c r="A56" s="189"/>
      <c r="B56" s="189"/>
    </row>
  </sheetData>
  <mergeCells count="43">
    <mergeCell ref="A37:F48"/>
    <mergeCell ref="A16:A17"/>
    <mergeCell ref="C16:C17"/>
    <mergeCell ref="D16:D17"/>
    <mergeCell ref="E16:E17"/>
    <mergeCell ref="A20:A21"/>
    <mergeCell ref="A22:A23"/>
    <mergeCell ref="A24:A25"/>
    <mergeCell ref="B26:E26"/>
    <mergeCell ref="F16:F17"/>
    <mergeCell ref="A18:A19"/>
    <mergeCell ref="D12:D13"/>
    <mergeCell ref="E12:E13"/>
    <mergeCell ref="F12:F13"/>
    <mergeCell ref="B33:E33"/>
    <mergeCell ref="B35:E35"/>
    <mergeCell ref="A14:A15"/>
    <mergeCell ref="C14:C15"/>
    <mergeCell ref="D14:D15"/>
    <mergeCell ref="F14:F15"/>
    <mergeCell ref="A8:A9"/>
    <mergeCell ref="C8:C9"/>
    <mergeCell ref="D8:D9"/>
    <mergeCell ref="E8:E9"/>
    <mergeCell ref="F8:F9"/>
    <mergeCell ref="A10:A11"/>
    <mergeCell ref="C10:C11"/>
    <mergeCell ref="D10:D11"/>
    <mergeCell ref="E10:E11"/>
    <mergeCell ref="F10:F11"/>
    <mergeCell ref="A12:A13"/>
    <mergeCell ref="C12:C13"/>
    <mergeCell ref="A1:F1"/>
    <mergeCell ref="A6:A7"/>
    <mergeCell ref="C6:C7"/>
    <mergeCell ref="D6:D7"/>
    <mergeCell ref="E6:E7"/>
    <mergeCell ref="F6:F7"/>
    <mergeCell ref="A4:A5"/>
    <mergeCell ref="C4:C5"/>
    <mergeCell ref="D4:D5"/>
    <mergeCell ref="E4:E5"/>
    <mergeCell ref="F4:F5"/>
  </mergeCells>
  <pageMargins left="0.59055118110236227" right="0.15748031496062992" top="0.74803149606299213" bottom="0.74803149606299213" header="0.31496062992125984" footer="0.31496062992125984"/>
  <pageSetup paperSize="9" orientation="portrait" verticalDpi="597" r:id="rId1"/>
  <rowBreaks count="2" manualBreakCount="2">
    <brk id="15" max="5" man="1"/>
    <brk id="2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16"/>
  <sheetViews>
    <sheetView view="pageBreakPreview" zoomScale="190" zoomScaleNormal="100" zoomScaleSheetLayoutView="190" workbookViewId="0">
      <selection activeCell="B6" sqref="B6"/>
    </sheetView>
  </sheetViews>
  <sheetFormatPr defaultRowHeight="12.75" x14ac:dyDescent="0.2"/>
  <cols>
    <col min="3" max="3" width="11" customWidth="1"/>
    <col min="5" max="5" width="18.7109375" customWidth="1"/>
    <col min="6" max="6" width="15.7109375" bestFit="1" customWidth="1"/>
  </cols>
  <sheetData>
    <row r="2" spans="3:6" ht="8.25" customHeight="1" x14ac:dyDescent="0.2"/>
    <row r="3" spans="3:6" s="16" customFormat="1" ht="15.75" x14ac:dyDescent="0.25">
      <c r="C3" s="276" t="s">
        <v>17</v>
      </c>
      <c r="D3" s="276"/>
      <c r="E3" s="276"/>
      <c r="F3" s="276"/>
    </row>
    <row r="4" spans="3:6" s="16" customFormat="1" ht="15.75" thickBot="1" x14ac:dyDescent="0.3">
      <c r="C4" s="197"/>
      <c r="D4" s="197"/>
      <c r="E4" s="197"/>
      <c r="F4" s="197"/>
    </row>
    <row r="5" spans="3:6" s="16" customFormat="1" ht="15" x14ac:dyDescent="0.25">
      <c r="C5" s="268" t="s">
        <v>252</v>
      </c>
      <c r="D5" s="269"/>
      <c r="E5" s="270"/>
      <c r="F5" s="271">
        <f>STOLARIJA!F179</f>
        <v>0</v>
      </c>
    </row>
    <row r="6" spans="3:6" s="16" customFormat="1" ht="15" x14ac:dyDescent="0.25">
      <c r="C6" s="272"/>
      <c r="D6" s="198"/>
      <c r="E6" s="199"/>
      <c r="F6" s="273"/>
    </row>
    <row r="7" spans="3:6" s="16" customFormat="1" ht="15" x14ac:dyDescent="0.25">
      <c r="C7" s="272" t="s">
        <v>253</v>
      </c>
      <c r="D7" s="198"/>
      <c r="E7" s="199"/>
      <c r="F7" s="274">
        <f>FASADA!F183</f>
        <v>0</v>
      </c>
    </row>
    <row r="8" spans="3:6" s="16" customFormat="1" ht="15" x14ac:dyDescent="0.25">
      <c r="C8" s="272"/>
      <c r="D8" s="198"/>
      <c r="E8" s="199"/>
      <c r="F8" s="275"/>
    </row>
    <row r="9" spans="3:6" s="16" customFormat="1" ht="15" x14ac:dyDescent="0.25">
      <c r="C9" s="272" t="s">
        <v>254</v>
      </c>
      <c r="D9" s="198"/>
      <c r="E9" s="199"/>
      <c r="F9" s="274">
        <f>STROJARSTVO!F28</f>
        <v>0</v>
      </c>
    </row>
    <row r="10" spans="3:6" s="16" customFormat="1" ht="15" x14ac:dyDescent="0.25">
      <c r="C10" s="272"/>
      <c r="D10" s="198"/>
      <c r="E10" s="199"/>
      <c r="F10" s="275"/>
    </row>
    <row r="11" spans="3:6" s="16" customFormat="1" ht="15" x14ac:dyDescent="0.25">
      <c r="C11" s="272" t="s">
        <v>255</v>
      </c>
      <c r="D11" s="198"/>
      <c r="E11" s="199"/>
      <c r="F11" s="274">
        <f>ELEKTRO!F35</f>
        <v>0</v>
      </c>
    </row>
    <row r="12" spans="3:6" s="16" customFormat="1" ht="15.75" thickBot="1" x14ac:dyDescent="0.3">
      <c r="C12" s="272"/>
      <c r="D12" s="198"/>
      <c r="E12" s="199"/>
      <c r="F12" s="273"/>
    </row>
    <row r="13" spans="3:6" s="16" customFormat="1" ht="16.5" thickBot="1" x14ac:dyDescent="0.3">
      <c r="C13" s="277" t="s">
        <v>284</v>
      </c>
      <c r="D13" s="278"/>
      <c r="E13" s="279"/>
      <c r="F13" s="280">
        <f>SUM(F5:F12)</f>
        <v>0</v>
      </c>
    </row>
    <row r="14" spans="3:6" s="16" customFormat="1" x14ac:dyDescent="0.2"/>
    <row r="15" spans="3:6" s="16" customFormat="1" x14ac:dyDescent="0.2">
      <c r="F15" s="32"/>
    </row>
    <row r="16" spans="3:6" s="16" customFormat="1" x14ac:dyDescent="0.2"/>
  </sheetData>
  <mergeCells count="1">
    <mergeCell ref="C3:F3"/>
  </mergeCells>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 I P U G</vt:lpstr>
      <vt:lpstr>STOLARIJA</vt:lpstr>
      <vt:lpstr>FASADA</vt:lpstr>
      <vt:lpstr>STROJARSTVO</vt:lpstr>
      <vt:lpstr>ELEKTRO</vt:lpstr>
      <vt:lpstr>REKAPITULACIJA</vt:lpstr>
      <vt:lpstr>ELEKTRO!Print_Area</vt:lpstr>
      <vt:lpstr>FASADA!Print_Area</vt:lpstr>
      <vt:lpstr>REKAPITULACIJA!Print_Area</vt:lpstr>
      <vt:lpstr>STOLARIJA!Print_Area</vt:lpstr>
      <vt:lpstr>STROJARSTVO!Print_Area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Troskovnik</dc:title>
  <dc:creator>Miro</dc:creator>
  <cp:lastModifiedBy>Mario Zvono</cp:lastModifiedBy>
  <cp:lastPrinted>2018-02-22T14:14:04Z</cp:lastPrinted>
  <dcterms:created xsi:type="dcterms:W3CDTF">2001-07-09T14:28:26Z</dcterms:created>
  <dcterms:modified xsi:type="dcterms:W3CDTF">2018-02-22T14:16:50Z</dcterms:modified>
</cp:coreProperties>
</file>